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4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5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6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7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8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9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10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11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12.xml" ContentType="application/vnd.openxmlformats-officedocument.drawing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13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14.xml" ContentType="application/vnd.openxmlformats-officedocument.drawing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15.xml" ContentType="application/vnd.openxmlformats-officedocument.drawing+xml"/>
  <Override PartName="/xl/charts/chart47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8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9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50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1 GENERAL AHK 2020\GENERAL AHK\1 ΒΑΡΝΑΒΑΣ\FINAL FILES for website\2026\"/>
    </mc:Choice>
  </mc:AlternateContent>
  <xr:revisionPtr revIDLastSave="0" documentId="13_ncr:1_{303E34BB-2369-432E-B6B3-1543CB93FF52}" xr6:coauthVersionLast="47" xr6:coauthVersionMax="47" xr10:uidLastSave="{00000000-0000-0000-0000-000000000000}"/>
  <bookViews>
    <workbookView xWindow="-110" yWindow="-110" windowWidth="19420" windowHeight="10420" tabRatio="749" activeTab="14" xr2:uid="{87257531-8354-4EB8-A535-842BE75A0210}"/>
  </bookViews>
  <sheets>
    <sheet name="2013" sheetId="14" r:id="rId1"/>
    <sheet name="2014" sheetId="15" r:id="rId2"/>
    <sheet name="2015" sheetId="16" r:id="rId3"/>
    <sheet name="2016" sheetId="17" r:id="rId4"/>
    <sheet name="2017" sheetId="18" r:id="rId5"/>
    <sheet name="2018" sheetId="19" r:id="rId6"/>
    <sheet name="2019" sheetId="20" r:id="rId7"/>
    <sheet name="2020" sheetId="6" r:id="rId8"/>
    <sheet name="2021" sheetId="21" r:id="rId9"/>
    <sheet name="2022" sheetId="22" r:id="rId10"/>
    <sheet name="2023" sheetId="23" r:id="rId11"/>
    <sheet name="2024" sheetId="24" r:id="rId12"/>
    <sheet name="2025" sheetId="25" r:id="rId13"/>
    <sheet name="2026" sheetId="26" r:id="rId14"/>
    <sheet name="2013-26" sheetId="5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6" i="26" l="1"/>
  <c r="M15" i="26"/>
  <c r="M14" i="26"/>
  <c r="M13" i="26"/>
  <c r="M12" i="26"/>
  <c r="M11" i="26"/>
  <c r="M10" i="26"/>
  <c r="M9" i="26"/>
  <c r="M8" i="26"/>
  <c r="M7" i="26"/>
  <c r="M6" i="26"/>
  <c r="M5" i="26"/>
  <c r="M4" i="26"/>
  <c r="W18" i="26" s="1"/>
  <c r="M16" i="25"/>
  <c r="M15" i="25"/>
  <c r="M14" i="25"/>
  <c r="M13" i="25"/>
  <c r="M12" i="25"/>
  <c r="M11" i="25"/>
  <c r="M10" i="25"/>
  <c r="M9" i="25"/>
  <c r="M8" i="25"/>
  <c r="M7" i="25"/>
  <c r="M6" i="25"/>
  <c r="M5" i="25"/>
  <c r="M4" i="25"/>
  <c r="W18" i="25" s="1"/>
  <c r="M16" i="24"/>
  <c r="M15" i="24"/>
  <c r="M14" i="24"/>
  <c r="M13" i="24"/>
  <c r="M12" i="24"/>
  <c r="M11" i="24"/>
  <c r="M10" i="24"/>
  <c r="M9" i="24"/>
  <c r="M8" i="24"/>
  <c r="M7" i="24"/>
  <c r="M6" i="24"/>
  <c r="M5" i="24"/>
  <c r="M4" i="24"/>
  <c r="W18" i="24" s="1"/>
  <c r="U10" i="25" a="1"/>
  <c r="V14" i="25" a="1"/>
  <c r="R4" i="26" a="1"/>
  <c r="U5" i="26" a="1"/>
  <c r="Y7" i="26" a="1"/>
  <c r="R17" i="26" a="1"/>
  <c r="U16" i="26" a="1"/>
  <c r="AA10" i="26" a="1"/>
  <c r="AE6" i="25" a="1"/>
  <c r="Y5" i="26" a="1"/>
  <c r="U14" i="25" a="1"/>
  <c r="Q7" i="26" a="1"/>
  <c r="U7" i="25" a="1"/>
  <c r="Q14" i="26" a="1"/>
  <c r="P8" i="26" a="1"/>
  <c r="Q4" i="26" a="1"/>
  <c r="X13" i="26" a="1"/>
  <c r="T8" i="25" a="1"/>
  <c r="R16" i="26" a="1"/>
  <c r="W10" i="25" a="1"/>
  <c r="AC14" i="26" a="1"/>
  <c r="Y11" i="25" a="1"/>
  <c r="U5" i="25" a="1"/>
  <c r="AC5" i="26" a="1"/>
  <c r="AD15" i="25" a="1"/>
  <c r="Y5" i="25" a="1"/>
  <c r="X10" i="26" a="1"/>
  <c r="X11" i="25" a="1"/>
  <c r="X8" i="25" a="1"/>
  <c r="W8" i="26" a="1"/>
  <c r="Z16" i="25" a="1"/>
  <c r="AB4" i="26" a="1"/>
  <c r="Y14" i="25" a="1"/>
  <c r="Z14" i="26" a="1"/>
  <c r="AC8" i="25" a="1"/>
  <c r="X17" i="26" a="1"/>
  <c r="V11" i="26" a="1"/>
  <c r="W9" i="26" a="1"/>
  <c r="AD10" i="25" a="1"/>
  <c r="T6" i="26" a="1"/>
  <c r="T4" i="25" a="1"/>
  <c r="P4" i="25" a="1"/>
  <c r="T17" i="25" a="1"/>
  <c r="AA15" i="25" a="1"/>
  <c r="V12" i="25" a="1"/>
  <c r="P5" i="25" a="1"/>
  <c r="Y4" i="25" a="1"/>
  <c r="Y16" i="25" a="1"/>
  <c r="T5" i="25" a="1"/>
  <c r="AE16" i="25" a="1"/>
  <c r="Q11" i="25" a="1"/>
  <c r="V14" i="26" a="1"/>
  <c r="T9" i="26" a="1"/>
  <c r="AA9" i="26" a="1"/>
  <c r="V17" i="25" a="1"/>
  <c r="S13" i="25" a="1"/>
  <c r="P16" i="26" a="1"/>
  <c r="AE12" i="26" a="1"/>
  <c r="AD7" i="25" a="1"/>
  <c r="AA4" i="26" a="1"/>
  <c r="R9" i="26" a="1"/>
  <c r="AA17" i="25" a="1"/>
  <c r="U12" i="25" a="1"/>
  <c r="AE6" i="26" a="1"/>
  <c r="X10" i="25" a="1"/>
  <c r="T9" i="25" a="1"/>
  <c r="P17" i="26" a="1"/>
  <c r="T13" i="26" a="1"/>
  <c r="V6" i="25" a="1"/>
  <c r="AA6" i="25" a="1"/>
  <c r="T16" i="26" a="1"/>
  <c r="Y12" i="26" a="1"/>
  <c r="X11" i="26" a="1"/>
  <c r="AB17" i="26" a="1"/>
  <c r="W7" i="25" a="1"/>
  <c r="Y14" i="26" a="1"/>
  <c r="Y9" i="25" a="1"/>
  <c r="AD16" i="26" a="1"/>
  <c r="T8" i="26" a="1"/>
  <c r="X15" i="26" a="1"/>
  <c r="X8" i="26" a="1"/>
  <c r="U8" i="26" a="1"/>
  <c r="V16" i="25" a="1"/>
  <c r="AD12" i="26" a="1"/>
  <c r="U15" i="25" a="1"/>
  <c r="V8" i="26" a="1"/>
  <c r="T17" i="26" a="1"/>
  <c r="AE5" i="26" a="1"/>
  <c r="AC11" i="26" a="1"/>
  <c r="S6" i="26" a="1"/>
  <c r="R8" i="25" a="1"/>
  <c r="AB13" i="26" a="1"/>
  <c r="U13" i="25" a="1"/>
  <c r="X13" i="25" a="1"/>
  <c r="AA4" i="25" a="1"/>
  <c r="W13" i="26" a="1"/>
  <c r="R6" i="25" a="1"/>
  <c r="S16" i="26" a="1"/>
  <c r="Q9" i="25" a="1"/>
  <c r="AB11" i="25" a="1"/>
  <c r="T7" i="26" a="1"/>
  <c r="AA12" i="26" a="1"/>
  <c r="AD5" i="26" a="1"/>
  <c r="AE14" i="25" a="1"/>
  <c r="T13" i="25" a="1"/>
  <c r="AB6" i="26" a="1"/>
  <c r="Q4" i="25" a="1"/>
  <c r="V10" i="26" a="1"/>
  <c r="W12" i="25" a="1"/>
  <c r="T15" i="26" a="1"/>
  <c r="U9" i="26" a="1"/>
  <c r="AE9" i="25" a="1"/>
  <c r="S11" i="25" a="1"/>
  <c r="Z12" i="25" a="1"/>
  <c r="R15" i="25" a="1"/>
  <c r="AE7" i="25" a="1"/>
  <c r="Z14" i="25" a="1"/>
  <c r="AD12" i="25" a="1"/>
  <c r="AC6" i="26" a="1"/>
  <c r="V8" i="25" a="1"/>
  <c r="AB5" i="26" a="1"/>
  <c r="R10" i="26" a="1"/>
  <c r="W15" i="25" a="1"/>
  <c r="S14" i="25" a="1"/>
  <c r="AD14" i="25" a="1"/>
  <c r="S16" i="25" a="1"/>
  <c r="X17" i="25" a="1"/>
  <c r="P8" i="25" a="1"/>
  <c r="AB11" i="26" a="1"/>
  <c r="T16" i="25" a="1"/>
  <c r="AA16" i="26" a="1"/>
  <c r="AD11" i="25" a="1"/>
  <c r="V5" i="25" a="1"/>
  <c r="Q11" i="26" a="1"/>
  <c r="P12" i="25" a="1"/>
  <c r="U12" i="26" a="1"/>
  <c r="AC6" i="25" a="1"/>
  <c r="R10" i="25" a="1"/>
  <c r="S8" i="25" a="1"/>
  <c r="AC16" i="25" a="1"/>
  <c r="Y15" i="25" a="1"/>
  <c r="X4" i="25" a="1"/>
  <c r="X12" i="25" a="1"/>
  <c r="W11" i="25" a="1"/>
  <c r="Y16" i="26" a="1"/>
  <c r="V5" i="26" a="1"/>
  <c r="X7" i="25" a="1"/>
  <c r="AE11" i="25" a="1"/>
  <c r="AE13" i="26" a="1"/>
  <c r="V11" i="25" a="1"/>
  <c r="R17" i="25" a="1"/>
  <c r="Z4" i="26" a="1"/>
  <c r="P7" i="26" a="1"/>
  <c r="AB8" i="25" a="1"/>
  <c r="S15" i="26" a="1"/>
  <c r="V7" i="26" a="1"/>
  <c r="T10" i="26" a="1"/>
  <c r="AE15" i="26" a="1"/>
  <c r="AC17" i="25" a="1"/>
  <c r="Y17" i="26" a="1"/>
  <c r="R4" i="25" a="1"/>
  <c r="Q12" i="25" a="1"/>
  <c r="X12" i="26" a="1"/>
  <c r="Y11" i="26" a="1"/>
  <c r="AC10" i="26" a="1"/>
  <c r="AD10" i="26" a="1"/>
  <c r="P5" i="26" a="1"/>
  <c r="S12" i="25" a="1"/>
  <c r="V13" i="26" a="1"/>
  <c r="S9" i="25" a="1"/>
  <c r="AB9" i="25" a="1"/>
  <c r="AB15" i="26" a="1"/>
  <c r="AA14" i="25" a="1"/>
  <c r="R16" i="25" a="1"/>
  <c r="S12" i="26" a="1"/>
  <c r="Y4" i="26" a="1"/>
  <c r="W16" i="25" a="1"/>
  <c r="X5" i="26" a="1"/>
  <c r="Q17" i="25" a="1"/>
  <c r="AD6" i="25" a="1"/>
  <c r="Z6" i="25" a="1"/>
  <c r="T11" i="25" a="1"/>
  <c r="AA6" i="26" a="1"/>
  <c r="U15" i="26" a="1"/>
  <c r="AE11" i="26" a="1"/>
  <c r="T14" i="25" a="1"/>
  <c r="P12" i="26" a="1"/>
  <c r="U11" i="25" a="1"/>
  <c r="Y6" i="25" a="1"/>
  <c r="X7" i="26" a="1"/>
  <c r="Q17" i="26" a="1"/>
  <c r="AD17" i="25" a="1"/>
  <c r="P17" i="25" a="1"/>
  <c r="AA7" i="26" a="1"/>
  <c r="W7" i="26" a="1"/>
  <c r="Z11" i="25" a="1"/>
  <c r="P10" i="25" a="1"/>
  <c r="W17" i="26" a="1"/>
  <c r="X9" i="25" a="1"/>
  <c r="Z12" i="26" a="1"/>
  <c r="V7" i="25" a="1"/>
  <c r="AC14" i="25" a="1"/>
  <c r="AE15" i="25" a="1"/>
  <c r="W8" i="25" a="1"/>
  <c r="U10" i="26" a="1"/>
  <c r="AE7" i="26" a="1"/>
  <c r="Y8" i="26" a="1"/>
  <c r="S6" i="25" a="1"/>
  <c r="V15" i="25" a="1"/>
  <c r="AA9" i="25" a="1"/>
  <c r="AA17" i="26" a="1"/>
  <c r="AE14" i="26" a="1"/>
  <c r="AA7" i="25" a="1"/>
  <c r="P6" i="25" a="1"/>
  <c r="U8" i="25" a="1"/>
  <c r="Q10" i="25" a="1"/>
  <c r="S17" i="26" a="1"/>
  <c r="Z7" i="26" a="1"/>
  <c r="T12" i="26" a="1"/>
  <c r="Y7" i="25" a="1"/>
  <c r="AC12" i="26" a="1"/>
  <c r="AB9" i="26" a="1"/>
  <c r="Y13" i="26" a="1"/>
  <c r="R13" i="25" a="1"/>
  <c r="V4" i="26" a="1"/>
  <c r="AE12" i="25" a="1"/>
  <c r="P10" i="26" a="1"/>
  <c r="Q9" i="26" a="1"/>
  <c r="Z4" i="25" a="1"/>
  <c r="W17" i="25" a="1"/>
  <c r="U7" i="26" a="1"/>
  <c r="AE4" i="26" a="1"/>
  <c r="S7" i="25" a="1"/>
  <c r="AD14" i="26" a="1"/>
  <c r="AA11" i="25" a="1"/>
  <c r="Z16" i="26" a="1"/>
  <c r="AC7" i="26" a="1"/>
  <c r="AE9" i="26" a="1"/>
  <c r="AE10" i="26" a="1"/>
  <c r="AB8" i="26" a="1"/>
  <c r="Y15" i="26" a="1"/>
  <c r="AD17" i="26" a="1"/>
  <c r="P4" i="26" a="1"/>
  <c r="T4" i="26" a="1"/>
  <c r="Z9" i="26" a="1"/>
  <c r="AB10" i="25" a="1"/>
  <c r="AB15" i="25" a="1"/>
  <c r="Q6" i="25" a="1"/>
  <c r="S5" i="26" a="1"/>
  <c r="AA8" i="26" a="1"/>
  <c r="AD8" i="26" a="1"/>
  <c r="W6" i="26" a="1"/>
  <c r="AB12" i="25" a="1"/>
  <c r="Z7" i="25" a="1"/>
  <c r="AC13" i="25" a="1"/>
  <c r="AA13" i="26" a="1"/>
  <c r="Y10" i="25" a="1"/>
  <c r="U4" i="26" a="1"/>
  <c r="S13" i="26" a="1"/>
  <c r="Z8" i="26" a="1"/>
  <c r="T5" i="26" a="1"/>
  <c r="P7" i="25" a="1"/>
  <c r="W10" i="26" a="1"/>
  <c r="AB4" i="25" a="1"/>
  <c r="Q16" i="25" a="1"/>
  <c r="P15" i="25" a="1"/>
  <c r="Z13" i="26" a="1"/>
  <c r="R5" i="26" a="1"/>
  <c r="T10" i="25" a="1"/>
  <c r="AA5" i="26" a="1"/>
  <c r="W5" i="25" a="1"/>
  <c r="W13" i="25" a="1"/>
  <c r="U13" i="26" a="1"/>
  <c r="W16" i="26" a="1"/>
  <c r="Q13" i="25" a="1"/>
  <c r="AD4" i="26" a="1"/>
  <c r="AA11" i="26" a="1"/>
  <c r="V10" i="25" a="1"/>
  <c r="AC10" i="25" a="1"/>
  <c r="Z6" i="26" a="1"/>
  <c r="X14" i="25" a="1"/>
  <c r="R7" i="25" a="1"/>
  <c r="V9" i="26" a="1"/>
  <c r="AB14" i="26" a="1"/>
  <c r="S10" i="26" a="1"/>
  <c r="Q5" i="26" a="1"/>
  <c r="V17" i="26" a="1"/>
  <c r="X9" i="26" a="1"/>
  <c r="AA12" i="25" a="1"/>
  <c r="AE13" i="25" a="1"/>
  <c r="T14" i="26" a="1"/>
  <c r="AA10" i="25" a="1"/>
  <c r="U16" i="25" a="1"/>
  <c r="Q10" i="26" a="1"/>
  <c r="T6" i="25" a="1"/>
  <c r="U11" i="26" a="1"/>
  <c r="W15" i="26" a="1"/>
  <c r="AE5" i="25" a="1"/>
  <c r="AB7" i="25" a="1"/>
  <c r="P13" i="25" a="1"/>
  <c r="X6" i="26" a="1"/>
  <c r="AE4" i="25" a="1"/>
  <c r="R14" i="25" a="1"/>
  <c r="W12" i="26" a="1"/>
  <c r="R12" i="25" a="1"/>
  <c r="R13" i="26" a="1"/>
  <c r="W14" i="26" a="1"/>
  <c r="P15" i="26" a="1"/>
  <c r="Z10" i="26" a="1"/>
  <c r="AC4" i="25" a="1"/>
  <c r="AA13" i="25" a="1"/>
  <c r="U6" i="26" a="1"/>
  <c r="V13" i="25" a="1"/>
  <c r="X16" i="26" a="1"/>
  <c r="T12" i="25" a="1"/>
  <c r="P11" i="26" a="1"/>
  <c r="W11" i="26" a="1"/>
  <c r="Y10" i="26" a="1"/>
  <c r="S8" i="26" a="1"/>
  <c r="Z15" i="26" a="1"/>
  <c r="Y6" i="26" a="1"/>
  <c r="Y8" i="25" a="1"/>
  <c r="Q6" i="26" a="1"/>
  <c r="AC4" i="26" a="1"/>
  <c r="AD4" i="25" a="1"/>
  <c r="S4" i="25" a="1"/>
  <c r="AC15" i="25" a="1"/>
  <c r="U6" i="25" a="1"/>
  <c r="AD15" i="26" a="1"/>
  <c r="X6" i="25" a="1"/>
  <c r="R12" i="26" a="1"/>
  <c r="Z8" i="25" a="1"/>
  <c r="AC5" i="25" a="1"/>
  <c r="S11" i="26" a="1"/>
  <c r="T7" i="25" a="1"/>
  <c r="W14" i="25" a="1"/>
  <c r="Z11" i="26" a="1"/>
  <c r="AB7" i="26" a="1"/>
  <c r="V16" i="26" a="1"/>
  <c r="Q8" i="25" a="1"/>
  <c r="S9" i="26" a="1"/>
  <c r="AD5" i="25" a="1"/>
  <c r="Q5" i="25" a="1"/>
  <c r="AC16" i="26" a="1"/>
  <c r="Z9" i="25" a="1"/>
  <c r="Y12" i="25" a="1"/>
  <c r="U4" i="25" a="1"/>
  <c r="R5" i="25" a="1"/>
  <c r="Y13" i="25" a="1"/>
  <c r="Q15" i="25" a="1"/>
  <c r="V9" i="25" a="1"/>
  <c r="S17" i="25" a="1"/>
  <c r="R11" i="25" a="1"/>
  <c r="AD7" i="26" a="1"/>
  <c r="AB5" i="25" a="1"/>
  <c r="R9" i="25" a="1"/>
  <c r="S14" i="26" a="1"/>
  <c r="Q15" i="26" a="1"/>
  <c r="AC17" i="26" a="1"/>
  <c r="P16" i="25" a="1"/>
  <c r="U14" i="26" a="1"/>
  <c r="AD6" i="26" a="1"/>
  <c r="AD9" i="25" a="1"/>
  <c r="Z10" i="25" a="1"/>
  <c r="AB13" i="25" a="1"/>
  <c r="X4" i="26" a="1"/>
  <c r="W5" i="26" a="1"/>
  <c r="AD8" i="25" a="1"/>
  <c r="X5" i="25" a="1"/>
  <c r="AC15" i="26" a="1"/>
  <c r="S7" i="26" a="1"/>
  <c r="X14" i="26" a="1"/>
  <c r="W6" i="25" a="1"/>
  <c r="P9" i="26" a="1"/>
  <c r="AA16" i="25" a="1"/>
  <c r="AC12" i="25" a="1"/>
  <c r="AD11" i="26" a="1"/>
  <c r="R6" i="26" a="1"/>
  <c r="X15" i="25" a="1"/>
  <c r="R14" i="26" a="1"/>
  <c r="P14" i="26" a="1"/>
  <c r="AD16" i="25" a="1"/>
  <c r="AC13" i="26" a="1"/>
  <c r="AB16" i="25" a="1"/>
  <c r="AA15" i="26" a="1"/>
  <c r="V6" i="26" a="1"/>
  <c r="AE16" i="26" a="1"/>
  <c r="Q12" i="26" a="1"/>
  <c r="W4" i="26" a="1"/>
  <c r="S15" i="25" a="1"/>
  <c r="U9" i="25" a="1"/>
  <c r="Q16" i="26" a="1"/>
  <c r="Z5" i="26" a="1"/>
  <c r="AB16" i="26" a="1"/>
  <c r="AB12" i="26" a="1"/>
  <c r="AE8" i="25" a="1"/>
  <c r="R11" i="26" a="1"/>
  <c r="AA5" i="25" a="1"/>
  <c r="S10" i="25" a="1"/>
  <c r="P6" i="26" a="1"/>
  <c r="R8" i="26" a="1"/>
  <c r="V4" i="25" a="1"/>
  <c r="Q8" i="26" a="1"/>
  <c r="X16" i="25" a="1"/>
  <c r="S4" i="26" a="1"/>
  <c r="AA14" i="26" a="1"/>
  <c r="AC11" i="25" a="1"/>
  <c r="AE8" i="26" a="1"/>
  <c r="AE10" i="25" a="1"/>
  <c r="AB6" i="25" a="1"/>
  <c r="P11" i="25" a="1"/>
  <c r="W9" i="25" a="1"/>
  <c r="W4" i="25" a="1"/>
  <c r="AC9" i="26" a="1"/>
  <c r="AD9" i="26" a="1"/>
  <c r="AB17" i="25" a="1"/>
  <c r="Z15" i="25" a="1"/>
  <c r="Z13" i="25" a="1"/>
  <c r="P13" i="26" a="1"/>
  <c r="P14" i="25" a="1"/>
  <c r="Q7" i="25" a="1"/>
  <c r="S5" i="25" a="1"/>
  <c r="AC9" i="25" a="1"/>
  <c r="AB14" i="25" a="1"/>
  <c r="R7" i="26" a="1"/>
  <c r="AD13" i="26" a="1"/>
  <c r="Y17" i="25" a="1"/>
  <c r="Z5" i="25" a="1"/>
  <c r="AA8" i="25" a="1"/>
  <c r="Y9" i="26" a="1"/>
  <c r="R15" i="26" a="1"/>
  <c r="V12" i="26" a="1"/>
  <c r="AC8" i="26" a="1"/>
  <c r="AB10" i="26" a="1"/>
  <c r="AD13" i="25" a="1"/>
  <c r="AC7" i="25" a="1"/>
  <c r="Q14" i="25" a="1"/>
  <c r="V15" i="26" a="1"/>
  <c r="Q13" i="26" a="1"/>
  <c r="T15" i="25" a="1"/>
  <c r="T11" i="26" a="1"/>
  <c r="P9" i="25" a="1"/>
  <c r="S10" i="26" l="1"/>
  <c r="S14" i="26"/>
  <c r="AA7" i="26"/>
  <c r="AA15" i="26"/>
  <c r="T6" i="26"/>
  <c r="T14" i="26"/>
  <c r="Y5" i="26"/>
  <c r="AE5" i="26"/>
  <c r="P7" i="26"/>
  <c r="V7" i="26"/>
  <c r="AB7" i="26"/>
  <c r="S9" i="26"/>
  <c r="Y9" i="26"/>
  <c r="AE9" i="26"/>
  <c r="P11" i="26"/>
  <c r="V11" i="26"/>
  <c r="AB11" i="26"/>
  <c r="S13" i="26"/>
  <c r="Y13" i="26"/>
  <c r="AE13" i="26"/>
  <c r="P15" i="26"/>
  <c r="V15" i="26"/>
  <c r="AB15" i="26"/>
  <c r="P4" i="26"/>
  <c r="P8" i="26"/>
  <c r="AB12" i="26"/>
  <c r="AD5" i="26"/>
  <c r="AA11" i="26"/>
  <c r="Z6" i="26"/>
  <c r="W12" i="26"/>
  <c r="Q16" i="26"/>
  <c r="X4" i="26"/>
  <c r="AD4" i="26"/>
  <c r="U6" i="26"/>
  <c r="AA6" i="26"/>
  <c r="R8" i="26"/>
  <c r="X8" i="26"/>
  <c r="AD8" i="26"/>
  <c r="U10" i="26"/>
  <c r="AA10" i="26"/>
  <c r="R12" i="26"/>
  <c r="X12" i="26"/>
  <c r="AD12" i="26"/>
  <c r="U14" i="26"/>
  <c r="AA14" i="26"/>
  <c r="R16" i="26"/>
  <c r="X16" i="26"/>
  <c r="AD16" i="26"/>
  <c r="T17" i="26"/>
  <c r="AB17" i="26"/>
  <c r="AB8" i="26"/>
  <c r="P16" i="26"/>
  <c r="AD9" i="26"/>
  <c r="Q12" i="26"/>
  <c r="R4" i="26"/>
  <c r="T5" i="26"/>
  <c r="Z5" i="26"/>
  <c r="Q7" i="26"/>
  <c r="W7" i="26"/>
  <c r="AC7" i="26"/>
  <c r="T9" i="26"/>
  <c r="Z9" i="26"/>
  <c r="Q11" i="26"/>
  <c r="W11" i="26"/>
  <c r="AC11" i="26"/>
  <c r="T13" i="26"/>
  <c r="Z13" i="26"/>
  <c r="Q15" i="26"/>
  <c r="W15" i="26"/>
  <c r="AC15" i="26"/>
  <c r="AB4" i="26"/>
  <c r="Y10" i="26"/>
  <c r="Y14" i="26"/>
  <c r="X5" i="26"/>
  <c r="R13" i="26"/>
  <c r="W4" i="26"/>
  <c r="T10" i="26"/>
  <c r="AA17" i="26"/>
  <c r="S4" i="26"/>
  <c r="Y4" i="26"/>
  <c r="AE4" i="26"/>
  <c r="P6" i="26"/>
  <c r="V6" i="26"/>
  <c r="AB6" i="26"/>
  <c r="S8" i="26"/>
  <c r="Y8" i="26"/>
  <c r="AE8" i="26"/>
  <c r="P10" i="26"/>
  <c r="V10" i="26"/>
  <c r="AB10" i="26"/>
  <c r="S12" i="26"/>
  <c r="Y12" i="26"/>
  <c r="AE12" i="26"/>
  <c r="P14" i="26"/>
  <c r="V14" i="26"/>
  <c r="AB14" i="26"/>
  <c r="S16" i="26"/>
  <c r="Y16" i="26"/>
  <c r="AE16" i="26"/>
  <c r="V17" i="26"/>
  <c r="AC17" i="26"/>
  <c r="S6" i="26"/>
  <c r="P12" i="26"/>
  <c r="AB16" i="26"/>
  <c r="X9" i="26"/>
  <c r="Q4" i="26"/>
  <c r="Q8" i="26"/>
  <c r="AC12" i="26"/>
  <c r="U5" i="26"/>
  <c r="AA5" i="26"/>
  <c r="R7" i="26"/>
  <c r="X7" i="26"/>
  <c r="AD7" i="26"/>
  <c r="U9" i="26"/>
  <c r="AA9" i="26"/>
  <c r="R11" i="26"/>
  <c r="X11" i="26"/>
  <c r="AD11" i="26"/>
  <c r="U13" i="26"/>
  <c r="AA13" i="26"/>
  <c r="R15" i="26"/>
  <c r="X15" i="26"/>
  <c r="AD15" i="26"/>
  <c r="V8" i="26"/>
  <c r="AE14" i="26"/>
  <c r="R5" i="26"/>
  <c r="AD13" i="26"/>
  <c r="AC4" i="26"/>
  <c r="W8" i="26"/>
  <c r="AC16" i="26"/>
  <c r="T4" i="26"/>
  <c r="Z4" i="26"/>
  <c r="Q6" i="26"/>
  <c r="W6" i="26"/>
  <c r="AC6" i="26"/>
  <c r="T8" i="26"/>
  <c r="Z8" i="26"/>
  <c r="Q10" i="26"/>
  <c r="W10" i="26"/>
  <c r="AC10" i="26"/>
  <c r="T12" i="26"/>
  <c r="Z12" i="26"/>
  <c r="Q14" i="26"/>
  <c r="W14" i="26"/>
  <c r="AC14" i="26"/>
  <c r="T16" i="26"/>
  <c r="Z16" i="26"/>
  <c r="P17" i="26"/>
  <c r="W17" i="26"/>
  <c r="AD17" i="26"/>
  <c r="AE6" i="26"/>
  <c r="V12" i="26"/>
  <c r="R17" i="26"/>
  <c r="R9" i="26"/>
  <c r="X13" i="26"/>
  <c r="Z10" i="26"/>
  <c r="Z14" i="26"/>
  <c r="S5" i="26"/>
  <c r="P5" i="26"/>
  <c r="V5" i="26"/>
  <c r="AB5" i="26"/>
  <c r="S7" i="26"/>
  <c r="Y7" i="26"/>
  <c r="AE7" i="26"/>
  <c r="P9" i="26"/>
  <c r="V9" i="26"/>
  <c r="AB9" i="26"/>
  <c r="S11" i="26"/>
  <c r="Y11" i="26"/>
  <c r="AE11" i="26"/>
  <c r="P13" i="26"/>
  <c r="V13" i="26"/>
  <c r="AB13" i="26"/>
  <c r="S15" i="26"/>
  <c r="Y15" i="26"/>
  <c r="AE15" i="26"/>
  <c r="V4" i="26"/>
  <c r="AE10" i="26"/>
  <c r="Y17" i="26"/>
  <c r="U11" i="26"/>
  <c r="S17" i="26"/>
  <c r="U4" i="26"/>
  <c r="AA4" i="26"/>
  <c r="R6" i="26"/>
  <c r="X6" i="26"/>
  <c r="AD6" i="26"/>
  <c r="U8" i="26"/>
  <c r="AA8" i="26"/>
  <c r="R10" i="26"/>
  <c r="X10" i="26"/>
  <c r="AD10" i="26"/>
  <c r="U12" i="26"/>
  <c r="AA12" i="26"/>
  <c r="R14" i="26"/>
  <c r="X14" i="26"/>
  <c r="AD14" i="26"/>
  <c r="U16" i="26"/>
  <c r="AA16" i="26"/>
  <c r="Q17" i="26"/>
  <c r="X17" i="26"/>
  <c r="Y6" i="26"/>
  <c r="V16" i="26"/>
  <c r="U7" i="26"/>
  <c r="U15" i="26"/>
  <c r="AC8" i="26"/>
  <c r="W16" i="26"/>
  <c r="Q5" i="26"/>
  <c r="W5" i="26"/>
  <c r="AC5" i="26"/>
  <c r="T7" i="26"/>
  <c r="Z7" i="26"/>
  <c r="Q9" i="26"/>
  <c r="W9" i="26"/>
  <c r="AC9" i="26"/>
  <c r="T11" i="26"/>
  <c r="Z11" i="26"/>
  <c r="Q13" i="26"/>
  <c r="W13" i="26"/>
  <c r="AC13" i="26"/>
  <c r="T15" i="26"/>
  <c r="Z15" i="26"/>
  <c r="M18" i="26"/>
  <c r="AB4" i="25"/>
  <c r="V8" i="25"/>
  <c r="P12" i="25"/>
  <c r="Y14" i="25"/>
  <c r="AB16" i="25"/>
  <c r="R17" i="25"/>
  <c r="Y17" i="25"/>
  <c r="R5" i="25"/>
  <c r="X5" i="25"/>
  <c r="AD5" i="25"/>
  <c r="U7" i="25"/>
  <c r="AA7" i="25"/>
  <c r="R9" i="25"/>
  <c r="X9" i="25"/>
  <c r="AD9" i="25"/>
  <c r="U11" i="25"/>
  <c r="AA11" i="25"/>
  <c r="R13" i="25"/>
  <c r="X13" i="25"/>
  <c r="AD13" i="25"/>
  <c r="U15" i="25"/>
  <c r="AA15" i="25"/>
  <c r="Y10" i="25"/>
  <c r="Q4" i="25"/>
  <c r="W4" i="25"/>
  <c r="AC4" i="25"/>
  <c r="T6" i="25"/>
  <c r="Z6" i="25"/>
  <c r="Q8" i="25"/>
  <c r="W8" i="25"/>
  <c r="AC8" i="25"/>
  <c r="T10" i="25"/>
  <c r="Z10" i="25"/>
  <c r="Q12" i="25"/>
  <c r="W12" i="25"/>
  <c r="AC12" i="25"/>
  <c r="T14" i="25"/>
  <c r="Z14" i="25"/>
  <c r="Q16" i="25"/>
  <c r="W16" i="25"/>
  <c r="AC16" i="25"/>
  <c r="S17" i="25"/>
  <c r="AA17" i="25"/>
  <c r="Y6" i="25"/>
  <c r="AB12" i="25"/>
  <c r="Y5" i="25"/>
  <c r="P7" i="25"/>
  <c r="V7" i="25"/>
  <c r="AB7" i="25"/>
  <c r="S9" i="25"/>
  <c r="Y9" i="25"/>
  <c r="AE9" i="25"/>
  <c r="P11" i="25"/>
  <c r="V11" i="25"/>
  <c r="AB11" i="25"/>
  <c r="S13" i="25"/>
  <c r="Y13" i="25"/>
  <c r="AE13" i="25"/>
  <c r="P15" i="25"/>
  <c r="V15" i="25"/>
  <c r="AB15" i="25"/>
  <c r="V4" i="25"/>
  <c r="P16" i="25"/>
  <c r="AD4" i="25"/>
  <c r="U6" i="25"/>
  <c r="AA6" i="25"/>
  <c r="R8" i="25"/>
  <c r="X8" i="25"/>
  <c r="AD8" i="25"/>
  <c r="U10" i="25"/>
  <c r="AA10" i="25"/>
  <c r="R12" i="25"/>
  <c r="X12" i="25"/>
  <c r="AD12" i="25"/>
  <c r="U14" i="25"/>
  <c r="AA14" i="25"/>
  <c r="R16" i="25"/>
  <c r="X16" i="25"/>
  <c r="AD16" i="25"/>
  <c r="T17" i="25"/>
  <c r="AB17" i="25"/>
  <c r="S6" i="25"/>
  <c r="AE14" i="25"/>
  <c r="Z5" i="25"/>
  <c r="AC7" i="25"/>
  <c r="T9" i="25"/>
  <c r="Z9" i="25"/>
  <c r="Q11" i="25"/>
  <c r="W11" i="25"/>
  <c r="AC11" i="25"/>
  <c r="T13" i="25"/>
  <c r="Z13" i="25"/>
  <c r="Q15" i="25"/>
  <c r="W15" i="25"/>
  <c r="AC15" i="25"/>
  <c r="P8" i="25"/>
  <c r="AE10" i="25"/>
  <c r="S5" i="25"/>
  <c r="X4" i="25"/>
  <c r="Q7" i="25"/>
  <c r="S4" i="25"/>
  <c r="AE4" i="25"/>
  <c r="V6" i="25"/>
  <c r="AB6" i="25"/>
  <c r="S8" i="25"/>
  <c r="Y8" i="25"/>
  <c r="AE8" i="25"/>
  <c r="P10" i="25"/>
  <c r="V10" i="25"/>
  <c r="AB10" i="25"/>
  <c r="S12" i="25"/>
  <c r="Y12" i="25"/>
  <c r="AE12" i="25"/>
  <c r="P14" i="25"/>
  <c r="V14" i="25"/>
  <c r="AB14" i="25"/>
  <c r="S16" i="25"/>
  <c r="Y16" i="25"/>
  <c r="AE16" i="25"/>
  <c r="V17" i="25"/>
  <c r="AC17" i="25"/>
  <c r="AB8" i="25"/>
  <c r="AE5" i="25"/>
  <c r="T5" i="25"/>
  <c r="Y4" i="25"/>
  <c r="P6" i="25"/>
  <c r="U5" i="25"/>
  <c r="AA5" i="25"/>
  <c r="R7" i="25"/>
  <c r="X7" i="25"/>
  <c r="AD7" i="25"/>
  <c r="U9" i="25"/>
  <c r="AA9" i="25"/>
  <c r="R11" i="25"/>
  <c r="X11" i="25"/>
  <c r="AD11" i="25"/>
  <c r="U13" i="25"/>
  <c r="AA13" i="25"/>
  <c r="R15" i="25"/>
  <c r="X15" i="25"/>
  <c r="AD15" i="25"/>
  <c r="S10" i="25"/>
  <c r="R4" i="25"/>
  <c r="W7" i="25"/>
  <c r="T4" i="25"/>
  <c r="Z4" i="25"/>
  <c r="Q6" i="25"/>
  <c r="W6" i="25"/>
  <c r="AC6" i="25"/>
  <c r="T8" i="25"/>
  <c r="Z8" i="25"/>
  <c r="Q10" i="25"/>
  <c r="W10" i="25"/>
  <c r="AC10" i="25"/>
  <c r="T12" i="25"/>
  <c r="Z12" i="25"/>
  <c r="Q14" i="25"/>
  <c r="W14" i="25"/>
  <c r="AC14" i="25"/>
  <c r="T16" i="25"/>
  <c r="Z16" i="25"/>
  <c r="P17" i="25"/>
  <c r="W17" i="25"/>
  <c r="AD17" i="25"/>
  <c r="AE6" i="25"/>
  <c r="V12" i="25"/>
  <c r="V5" i="25"/>
  <c r="Y7" i="25"/>
  <c r="AE7" i="25"/>
  <c r="P9" i="25"/>
  <c r="V9" i="25"/>
  <c r="AB9" i="25"/>
  <c r="S11" i="25"/>
  <c r="Y11" i="25"/>
  <c r="AE11" i="25"/>
  <c r="P13" i="25"/>
  <c r="V13" i="25"/>
  <c r="AB13" i="25"/>
  <c r="S15" i="25"/>
  <c r="Y15" i="25"/>
  <c r="AE15" i="25"/>
  <c r="P4" i="25"/>
  <c r="V16" i="25"/>
  <c r="AB5" i="25"/>
  <c r="U4" i="25"/>
  <c r="R6" i="25"/>
  <c r="AD6" i="25"/>
  <c r="U8" i="25"/>
  <c r="AA8" i="25"/>
  <c r="R10" i="25"/>
  <c r="X10" i="25"/>
  <c r="AD10" i="25"/>
  <c r="U12" i="25"/>
  <c r="AA12" i="25"/>
  <c r="R14" i="25"/>
  <c r="X14" i="25"/>
  <c r="AD14" i="25"/>
  <c r="U16" i="25"/>
  <c r="AA16" i="25"/>
  <c r="Q17" i="25"/>
  <c r="X17" i="25"/>
  <c r="S14" i="25"/>
  <c r="P5" i="25"/>
  <c r="S7" i="25"/>
  <c r="AA4" i="25"/>
  <c r="X6" i="25"/>
  <c r="Q5" i="25"/>
  <c r="W5" i="25"/>
  <c r="AC5" i="25"/>
  <c r="T7" i="25"/>
  <c r="Z7" i="25"/>
  <c r="Q9" i="25"/>
  <c r="W9" i="25"/>
  <c r="AC9" i="25"/>
  <c r="T11" i="25"/>
  <c r="Z11" i="25"/>
  <c r="Q13" i="25"/>
  <c r="W13" i="25"/>
  <c r="AC13" i="25"/>
  <c r="T15" i="25"/>
  <c r="Z15" i="25"/>
  <c r="M18" i="25"/>
  <c r="M18" i="24"/>
  <c r="M16" i="23" l="1"/>
  <c r="M15" i="23"/>
  <c r="M14" i="23"/>
  <c r="M13" i="23"/>
  <c r="M12" i="23"/>
  <c r="M11" i="23"/>
  <c r="M10" i="23"/>
  <c r="M9" i="23"/>
  <c r="M8" i="23"/>
  <c r="M7" i="23"/>
  <c r="M6" i="23"/>
  <c r="M5" i="23"/>
  <c r="M4" i="23"/>
  <c r="H15" i="22"/>
  <c r="H14" i="22"/>
  <c r="H13" i="22"/>
  <c r="W18" i="23" l="1"/>
  <c r="M18" i="23"/>
  <c r="H12" i="22"/>
  <c r="H11" i="22"/>
  <c r="H10" i="22"/>
  <c r="H7" i="22" l="1"/>
  <c r="H8" i="22"/>
  <c r="H9" i="22"/>
  <c r="B4" i="22" l="1"/>
  <c r="B5" i="22"/>
  <c r="B6" i="22"/>
  <c r="E6" i="22" l="1"/>
  <c r="E5" i="22"/>
  <c r="E4" i="22"/>
  <c r="H42" i="21"/>
  <c r="H6" i="22" s="1"/>
  <c r="H41" i="21"/>
  <c r="H40" i="21"/>
  <c r="G4" i="22"/>
  <c r="H4" i="22"/>
  <c r="I4" i="22"/>
  <c r="J4" i="22"/>
  <c r="G5" i="22"/>
  <c r="H5" i="22"/>
  <c r="I5" i="22"/>
  <c r="J5" i="22"/>
  <c r="G6" i="22"/>
  <c r="I6" i="22"/>
  <c r="J6" i="22"/>
  <c r="L4" i="22"/>
  <c r="L18" i="22" s="1"/>
  <c r="L5" i="22"/>
  <c r="L6" i="22"/>
  <c r="L7" i="22"/>
  <c r="L8" i="22"/>
  <c r="L9" i="22"/>
  <c r="L10" i="22"/>
  <c r="L11" i="22"/>
  <c r="L12" i="22"/>
  <c r="L13" i="22"/>
  <c r="L14" i="22"/>
  <c r="L15" i="22"/>
  <c r="L16" i="22"/>
  <c r="U18" i="15"/>
  <c r="U18" i="16"/>
  <c r="U18" i="17"/>
  <c r="U18" i="18"/>
  <c r="U18" i="19"/>
  <c r="U18" i="20"/>
  <c r="U18" i="6"/>
  <c r="U18" i="21"/>
  <c r="U18" i="14"/>
  <c r="L18" i="15"/>
  <c r="L18" i="16"/>
  <c r="L18" i="17"/>
  <c r="L18" i="18"/>
  <c r="L18" i="19"/>
  <c r="L18" i="20"/>
  <c r="L18" i="6"/>
  <c r="L18" i="21"/>
  <c r="L18" i="14"/>
  <c r="U18" i="22" l="1"/>
  <c r="L16" i="21"/>
  <c r="L15" i="21"/>
  <c r="L14" i="21"/>
  <c r="L13" i="21"/>
  <c r="L12" i="21"/>
  <c r="L11" i="21"/>
  <c r="L10" i="21"/>
  <c r="L9" i="21"/>
  <c r="L8" i="21"/>
  <c r="L7" i="21"/>
  <c r="L6" i="21"/>
  <c r="L5" i="21"/>
  <c r="L4" i="21"/>
  <c r="Y12" i="16" l="1" a="1"/>
  <c r="Y14" i="6" a="1"/>
  <c r="V9" i="15" a="1"/>
  <c r="W13" i="19" a="1"/>
  <c r="Z15" i="23" a="1"/>
  <c r="P4" i="15" a="1"/>
  <c r="S16" i="15" a="1"/>
  <c r="T4" i="14" a="1"/>
  <c r="T7" i="17" a="1"/>
  <c r="Z10" i="15" a="1"/>
  <c r="S17" i="21" a="1"/>
  <c r="Q4" i="18" a="1"/>
  <c r="T6" i="16" a="1"/>
  <c r="P12" i="6" a="1"/>
  <c r="P6" i="18" a="1"/>
  <c r="W14" i="6" a="1"/>
  <c r="AA13" i="20" a="1"/>
  <c r="AA4" i="17" a="1"/>
  <c r="O8" i="19" a="1"/>
  <c r="Z13" i="17" a="1"/>
  <c r="X12" i="24" a="1"/>
  <c r="R4" i="17" a="1"/>
  <c r="Z7" i="15" a="1"/>
  <c r="Y10" i="18" a="1"/>
  <c r="R10" i="23" a="1"/>
  <c r="R4" i="23" a="1"/>
  <c r="AA8" i="18" a="1"/>
  <c r="S14" i="6" a="1"/>
  <c r="Q11" i="16" a="1"/>
  <c r="X6" i="24" a="1"/>
  <c r="X14" i="14" a="1"/>
  <c r="X14" i="19" a="1"/>
  <c r="T5" i="22" a="1"/>
  <c r="Y10" i="14" a="1"/>
  <c r="AA13" i="17" a="1"/>
  <c r="O11" i="15" a="1"/>
  <c r="W11" i="20" a="1"/>
  <c r="AB15" i="24" a="1"/>
  <c r="V8" i="22" a="1"/>
  <c r="U6" i="22" a="1"/>
  <c r="AA5" i="15" a="1"/>
  <c r="X10" i="24" a="1"/>
  <c r="T12" i="15" a="1"/>
  <c r="X8" i="6" a="1"/>
  <c r="S8" i="15" a="1"/>
  <c r="S10" i="23" a="1"/>
  <c r="R9" i="15" a="1"/>
  <c r="Z5" i="22" a="1"/>
  <c r="S17" i="24" a="1"/>
  <c r="V10" i="15" a="1"/>
  <c r="R12" i="23" a="1"/>
  <c r="U10" i="23" a="1"/>
  <c r="Q6" i="19" a="1"/>
  <c r="O5" i="14" a="1"/>
  <c r="O14" i="17" a="1"/>
  <c r="P7" i="6" a="1"/>
  <c r="R12" i="6" a="1"/>
  <c r="X13" i="6" a="1"/>
  <c r="Q12" i="14" a="1"/>
  <c r="S4" i="24" a="1"/>
  <c r="P13" i="17" a="1"/>
  <c r="S10" i="24" a="1"/>
  <c r="V9" i="24" a="1"/>
  <c r="S4" i="14" a="1"/>
  <c r="Q6" i="21" a="1"/>
  <c r="T7" i="19" a="1"/>
  <c r="Z4" i="17" a="1"/>
  <c r="O14" i="16" a="1"/>
  <c r="X12" i="19" a="1"/>
  <c r="V6" i="22" a="1"/>
  <c r="S13" i="23" a="1"/>
  <c r="O16" i="20" a="1"/>
  <c r="Z14" i="20" a="1"/>
  <c r="Y9" i="24" a="1"/>
  <c r="S6" i="15" a="1"/>
  <c r="O14" i="6" a="1"/>
  <c r="P8" i="6" a="1"/>
  <c r="Y15" i="15" a="1"/>
  <c r="P11" i="22" a="1"/>
  <c r="AA16" i="18" a="1"/>
  <c r="W16" i="19" a="1"/>
  <c r="V6" i="6" a="1"/>
  <c r="Q16" i="15" a="1"/>
  <c r="P17" i="22" a="1"/>
  <c r="V6" i="17" a="1"/>
  <c r="Z12" i="20" a="1"/>
  <c r="W15" i="19" a="1"/>
  <c r="R16" i="16" a="1"/>
  <c r="S9" i="20" a="1"/>
  <c r="S10" i="21" a="1"/>
  <c r="W5" i="24" a="1"/>
  <c r="R15" i="15" a="1"/>
  <c r="U6" i="6" a="1"/>
  <c r="X5" i="23" a="1"/>
  <c r="Q6" i="22" a="1"/>
  <c r="Z15" i="6" a="1"/>
  <c r="V13" i="22" a="1"/>
  <c r="V15" i="18" a="1"/>
  <c r="Y7" i="21" a="1"/>
  <c r="Y11" i="22" a="1"/>
  <c r="AA4" i="21" a="1"/>
  <c r="U9" i="24" a="1"/>
  <c r="X7" i="21" a="1"/>
  <c r="U14" i="22" a="1"/>
  <c r="T6" i="6" a="1"/>
  <c r="V12" i="14" a="1"/>
  <c r="W14" i="15" a="1"/>
  <c r="Z8" i="17" a="1"/>
  <c r="U10" i="21" a="1"/>
  <c r="S15" i="23" a="1"/>
  <c r="W4" i="22" a="1"/>
  <c r="Y15" i="16" a="1"/>
  <c r="AD6" i="23" a="1"/>
  <c r="AC13" i="24" a="1"/>
  <c r="AC11" i="24" a="1"/>
  <c r="Z5" i="17" a="1"/>
  <c r="Z16" i="17" a="1"/>
  <c r="Q16" i="6" a="1"/>
  <c r="X5" i="14" a="1"/>
  <c r="O10" i="17" a="1"/>
  <c r="Y10" i="15" a="1"/>
  <c r="W11" i="14" a="1"/>
  <c r="AB9" i="24" a="1"/>
  <c r="W17" i="24" a="1"/>
  <c r="W16" i="15" a="1"/>
  <c r="AA12" i="24" a="1"/>
  <c r="Y16" i="15" a="1"/>
  <c r="X12" i="17" a="1"/>
  <c r="S12" i="20" a="1"/>
  <c r="R8" i="6" a="1"/>
  <c r="T14" i="6" a="1"/>
  <c r="P11" i="20" a="1"/>
  <c r="S16" i="23" a="1"/>
  <c r="T15" i="18" a="1"/>
  <c r="Z5" i="21" a="1"/>
  <c r="Q12" i="23" a="1"/>
  <c r="T7" i="6" a="1"/>
  <c r="V10" i="14" a="1"/>
  <c r="S4" i="17" a="1"/>
  <c r="Y15" i="17" a="1"/>
  <c r="AA7" i="24" a="1"/>
  <c r="AD9" i="24" a="1"/>
  <c r="R10" i="18" a="1"/>
  <c r="P15" i="6" a="1"/>
  <c r="P6" i="17" a="1"/>
  <c r="Y6" i="20" a="1"/>
  <c r="P16" i="16" a="1"/>
  <c r="W15" i="20" a="1"/>
  <c r="T15" i="21" a="1"/>
  <c r="X17" i="22" a="1"/>
  <c r="S10" i="16" a="1"/>
  <c r="U10" i="22" a="1"/>
  <c r="V8" i="23" a="1"/>
  <c r="W12" i="21" a="1"/>
  <c r="P7" i="18" a="1"/>
  <c r="W11" i="17" a="1"/>
  <c r="AA16" i="22" a="1"/>
  <c r="W12" i="18" a="1"/>
  <c r="Y13" i="14" a="1"/>
  <c r="Z14" i="6" a="1"/>
  <c r="R11" i="19" a="1"/>
  <c r="R6" i="14" a="1"/>
  <c r="V7" i="15" a="1"/>
  <c r="S9" i="22" a="1"/>
  <c r="Q16" i="14" a="1"/>
  <c r="U15" i="20" a="1"/>
  <c r="AE5" i="24" a="1"/>
  <c r="O8" i="15" a="1"/>
  <c r="O8" i="21" a="1"/>
  <c r="AA6" i="20" a="1"/>
  <c r="T5" i="21" a="1"/>
  <c r="R15" i="23" a="1"/>
  <c r="S15" i="18" a="1"/>
  <c r="S15" i="14" a="1"/>
  <c r="AA10" i="17" a="1"/>
  <c r="Q9" i="14" a="1"/>
  <c r="W11" i="18" a="1"/>
  <c r="AA16" i="16" a="1"/>
  <c r="X14" i="18" a="1"/>
  <c r="T7" i="20" a="1"/>
  <c r="Z15" i="16" a="1"/>
  <c r="V8" i="21" a="1"/>
  <c r="AD6" i="24" a="1"/>
  <c r="AC6" i="24" a="1"/>
  <c r="AB12" i="24" a="1"/>
  <c r="U9" i="15" a="1"/>
  <c r="V4" i="15" a="1"/>
  <c r="Q14" i="19" a="1"/>
  <c r="S12" i="15" a="1"/>
  <c r="X16" i="24" a="1"/>
  <c r="V13" i="20" a="1"/>
  <c r="W12" i="24" a="1"/>
  <c r="X10" i="18" a="1"/>
  <c r="R13" i="15" a="1"/>
  <c r="W7" i="19" a="1"/>
  <c r="W13" i="17" a="1"/>
  <c r="O15" i="14" a="1"/>
  <c r="Q6" i="6" a="1"/>
  <c r="O16" i="15" a="1"/>
  <c r="O12" i="14" a="1"/>
  <c r="X4" i="15" a="1"/>
  <c r="AA10" i="19" a="1"/>
  <c r="Q5" i="16" a="1"/>
  <c r="P7" i="17" a="1"/>
  <c r="X13" i="24" a="1"/>
  <c r="Q9" i="17" a="1"/>
  <c r="W8" i="24" a="1"/>
  <c r="R10" i="14" a="1"/>
  <c r="Z15" i="22" a="1"/>
  <c r="R7" i="23" a="1"/>
  <c r="P11" i="16" a="1"/>
  <c r="R9" i="20" a="1"/>
  <c r="V13" i="21" a="1"/>
  <c r="S8" i="18" a="1"/>
  <c r="X12" i="18" a="1"/>
  <c r="O5" i="15" a="1"/>
  <c r="Q12" i="6" a="1"/>
  <c r="Y14" i="15" a="1"/>
  <c r="V5" i="15" a="1"/>
  <c r="Y6" i="22" a="1"/>
  <c r="P9" i="19" a="1"/>
  <c r="O10" i="20" a="1"/>
  <c r="T6" i="19" a="1"/>
  <c r="AA5" i="17" a="1"/>
  <c r="W13" i="22" a="1"/>
  <c r="Z11" i="15" a="1"/>
  <c r="Z10" i="20" a="1"/>
  <c r="W9" i="18" a="1"/>
  <c r="T9" i="15" a="1"/>
  <c r="T13" i="23" a="1"/>
  <c r="X15" i="21" a="1"/>
  <c r="P8" i="17" a="1"/>
  <c r="O17" i="22" a="1"/>
  <c r="AA11" i="16" a="1"/>
  <c r="S5" i="19" a="1"/>
  <c r="U8" i="19" a="1"/>
  <c r="V14" i="18" a="1"/>
  <c r="S11" i="20" a="1"/>
  <c r="T16" i="6" a="1"/>
  <c r="T4" i="16" a="1"/>
  <c r="X12" i="23" a="1"/>
  <c r="X8" i="17" a="1"/>
  <c r="O14" i="14" a="1"/>
  <c r="X17" i="21" a="1"/>
  <c r="AA12" i="23" a="1"/>
  <c r="AA9" i="17" a="1"/>
  <c r="W15" i="18" a="1"/>
  <c r="AA6" i="19" a="1"/>
  <c r="O6" i="21" a="1"/>
  <c r="Z6" i="16" a="1"/>
  <c r="P16" i="18" a="1"/>
  <c r="AA15" i="15" a="1"/>
  <c r="S10" i="17" a="1"/>
  <c r="S16" i="6" a="1"/>
  <c r="R17" i="21" a="1"/>
  <c r="X16" i="19" a="1"/>
  <c r="V14" i="22" a="1"/>
  <c r="T10" i="22" a="1"/>
  <c r="S13" i="16" a="1"/>
  <c r="T10" i="16" a="1"/>
  <c r="Z5" i="24" a="1"/>
  <c r="O13" i="14" a="1"/>
  <c r="Q7" i="23" a="1"/>
  <c r="AA4" i="22" a="1"/>
  <c r="Y12" i="6" a="1"/>
  <c r="T8" i="24" a="1"/>
  <c r="V7" i="18" a="1"/>
  <c r="R13" i="23" a="1"/>
  <c r="AE7" i="24" a="1"/>
  <c r="Y7" i="14" a="1"/>
  <c r="R15" i="16" a="1"/>
  <c r="V9" i="6" a="1"/>
  <c r="Q10" i="20" a="1"/>
  <c r="Y9" i="19" a="1"/>
  <c r="V16" i="24" a="1"/>
  <c r="S9" i="24" a="1"/>
  <c r="Y10" i="20" a="1"/>
  <c r="S10" i="18" a="1"/>
  <c r="AA5" i="14" a="1"/>
  <c r="T5" i="18" a="1"/>
  <c r="Z7" i="6" a="1"/>
  <c r="W7" i="14" a="1"/>
  <c r="Q15" i="23" a="1"/>
  <c r="O12" i="22" a="1"/>
  <c r="Q10" i="21" a="1"/>
  <c r="Y16" i="19" a="1"/>
  <c r="T15" i="19" a="1"/>
  <c r="P10" i="6" a="1"/>
  <c r="P15" i="24" a="1"/>
  <c r="Y15" i="19" a="1"/>
  <c r="T11" i="22" a="1"/>
  <c r="R5" i="19" a="1"/>
  <c r="Q4" i="16" a="1"/>
  <c r="Y4" i="24" a="1"/>
  <c r="T4" i="23" a="1"/>
  <c r="W13" i="24" a="1"/>
  <c r="AD8" i="24" a="1"/>
  <c r="W4" i="19" a="1"/>
  <c r="AC10" i="24" a="1"/>
  <c r="V6" i="20" a="1"/>
  <c r="U10" i="15" a="1"/>
  <c r="R6" i="20" a="1"/>
  <c r="R6" i="24" a="1"/>
  <c r="U12" i="14" a="1"/>
  <c r="AA17" i="23" a="1"/>
  <c r="Z12" i="24" a="1"/>
  <c r="AA5" i="19" a="1"/>
  <c r="V13" i="18" a="1"/>
  <c r="S5" i="21" a="1"/>
  <c r="AD5" i="24" a="1"/>
  <c r="X6" i="23" a="1"/>
  <c r="P7" i="14" a="1"/>
  <c r="AA13" i="6" a="1"/>
  <c r="AA5" i="21" a="1"/>
  <c r="S12" i="16" a="1"/>
  <c r="V4" i="23" a="1"/>
  <c r="U15" i="18" a="1"/>
  <c r="Y6" i="21" a="1"/>
  <c r="R14" i="20" a="1"/>
  <c r="Z8" i="14" a="1"/>
  <c r="R11" i="14" a="1"/>
  <c r="X13" i="21" a="1"/>
  <c r="W15" i="6" a="1"/>
  <c r="AA9" i="22" a="1"/>
  <c r="S11" i="15" a="1"/>
  <c r="S14" i="15" a="1"/>
  <c r="X10" i="15" a="1"/>
  <c r="Y16" i="6" a="1"/>
  <c r="V11" i="15" a="1"/>
  <c r="AA15" i="19" a="1"/>
  <c r="R12" i="24" a="1"/>
  <c r="X15" i="19" a="1"/>
  <c r="AA14" i="18" a="1"/>
  <c r="V10" i="22" a="1"/>
  <c r="T14" i="23" a="1"/>
  <c r="Z11" i="19" a="1"/>
  <c r="R11" i="22" a="1"/>
  <c r="V6" i="23" a="1"/>
  <c r="T12" i="20" a="1"/>
  <c r="S14" i="19" a="1"/>
  <c r="AA15" i="18" a="1"/>
  <c r="V12" i="24" a="1"/>
  <c r="W12" i="23" a="1"/>
  <c r="S14" i="21" a="1"/>
  <c r="Q12" i="21" a="1"/>
  <c r="P13" i="18" a="1"/>
  <c r="P8" i="18" a="1"/>
  <c r="T10" i="14" a="1"/>
  <c r="U8" i="17" a="1"/>
  <c r="Y5" i="17" a="1"/>
  <c r="X14" i="17" a="1"/>
  <c r="Y14" i="18" a="1"/>
  <c r="O10" i="16" a="1"/>
  <c r="AA6" i="21" a="1"/>
  <c r="AB17" i="24" a="1"/>
  <c r="P10" i="15" a="1"/>
  <c r="Y13" i="15" a="1"/>
  <c r="AB4" i="23" a="1"/>
  <c r="Q8" i="6" a="1"/>
  <c r="P5" i="22" a="1"/>
  <c r="X13" i="16" a="1"/>
  <c r="W11" i="16" a="1"/>
  <c r="Q9" i="6" a="1"/>
  <c r="W17" i="21" a="1"/>
  <c r="X15" i="22" a="1"/>
  <c r="AE10" i="24" a="1"/>
  <c r="W9" i="14" a="1"/>
  <c r="T12" i="14" a="1"/>
  <c r="V16" i="15" a="1"/>
  <c r="X15" i="18" a="1"/>
  <c r="O10" i="19" a="1"/>
  <c r="Y11" i="15" a="1"/>
  <c r="S4" i="18" a="1"/>
  <c r="Z8" i="24" a="1"/>
  <c r="V5" i="14" a="1"/>
  <c r="W16" i="21" a="1"/>
  <c r="O8" i="20" a="1"/>
  <c r="Q13" i="18" a="1"/>
  <c r="O9" i="18" a="1"/>
  <c r="Z13" i="18" a="1"/>
  <c r="R16" i="21" a="1"/>
  <c r="AA12" i="6" a="1"/>
  <c r="AA9" i="19" a="1"/>
  <c r="U16" i="6" a="1"/>
  <c r="P9" i="21" a="1"/>
  <c r="Z10" i="21" a="1"/>
  <c r="U16" i="19" a="1"/>
  <c r="W11" i="15" a="1"/>
  <c r="V10" i="16" a="1"/>
  <c r="W13" i="20" a="1"/>
  <c r="U16" i="21" a="1"/>
  <c r="AA7" i="15" a="1"/>
  <c r="Q14" i="21" a="1"/>
  <c r="X13" i="17" a="1"/>
  <c r="Z9" i="24" a="1"/>
  <c r="Z16" i="15" a="1"/>
  <c r="V16" i="23" a="1"/>
  <c r="U16" i="14" a="1"/>
  <c r="U11" i="20" a="1"/>
  <c r="R7" i="17" a="1"/>
  <c r="AD15" i="23" a="1"/>
  <c r="U12" i="21" a="1"/>
  <c r="X10" i="20" a="1"/>
  <c r="R12" i="22" a="1"/>
  <c r="R6" i="18" a="1"/>
  <c r="W16" i="16" a="1"/>
  <c r="R5" i="14" a="1"/>
  <c r="W6" i="20" a="1"/>
  <c r="T10" i="15" a="1"/>
  <c r="W5" i="15" a="1"/>
  <c r="Z13" i="21" a="1"/>
  <c r="Z11" i="18" a="1"/>
  <c r="O7" i="16" a="1"/>
  <c r="R16" i="22" a="1"/>
  <c r="X4" i="16" a="1"/>
  <c r="R7" i="16" a="1"/>
  <c r="W13" i="14" a="1"/>
  <c r="V4" i="19" a="1"/>
  <c r="Z12" i="14" a="1"/>
  <c r="V13" i="23" a="1"/>
  <c r="V12" i="23" a="1"/>
  <c r="Q14" i="18" a="1"/>
  <c r="V11" i="21" a="1"/>
  <c r="O16" i="21" a="1"/>
  <c r="U4" i="20" a="1"/>
  <c r="Y9" i="17" a="1"/>
  <c r="V16" i="20" a="1"/>
  <c r="R4" i="20" a="1"/>
  <c r="X6" i="15" a="1"/>
  <c r="U16" i="15" a="1"/>
  <c r="AA10" i="24" a="1"/>
  <c r="U7" i="17" a="1"/>
  <c r="V10" i="19" a="1"/>
  <c r="Q5" i="15" a="1"/>
  <c r="AA8" i="19" a="1"/>
  <c r="V11" i="24" a="1"/>
  <c r="R5" i="16" a="1"/>
  <c r="Q14" i="24" a="1"/>
  <c r="Y8" i="21" a="1"/>
  <c r="V13" i="17" a="1"/>
  <c r="Q7" i="24" a="1"/>
  <c r="W6" i="16" a="1"/>
  <c r="W6" i="19" a="1"/>
  <c r="P12" i="20" a="1"/>
  <c r="Q8" i="22" a="1"/>
  <c r="X9" i="14" a="1"/>
  <c r="P15" i="21" a="1"/>
  <c r="T7" i="24" a="1"/>
  <c r="U8" i="22" a="1"/>
  <c r="U4" i="21" a="1"/>
  <c r="S8" i="23" a="1"/>
  <c r="O7" i="6" a="1"/>
  <c r="P10" i="23" a="1"/>
  <c r="Q5" i="21" a="1"/>
  <c r="AA6" i="22" a="1"/>
  <c r="Y8" i="15" a="1"/>
  <c r="Q5" i="20" a="1"/>
  <c r="Z15" i="21" a="1"/>
  <c r="T12" i="18" a="1"/>
  <c r="P5" i="6" a="1"/>
  <c r="AA11" i="24" a="1"/>
  <c r="U4" i="14" a="1"/>
  <c r="T15" i="14" a="1"/>
  <c r="T4" i="22" a="1"/>
  <c r="O10" i="18" a="1"/>
  <c r="AD14" i="24" a="1"/>
  <c r="Z9" i="14" a="1"/>
  <c r="Q15" i="16" a="1"/>
  <c r="O17" i="21" a="1"/>
  <c r="T12" i="21" a="1"/>
  <c r="Y16" i="23" a="1"/>
  <c r="V9" i="22" a="1"/>
  <c r="V13" i="15" a="1"/>
  <c r="W9" i="15" a="1"/>
  <c r="S6" i="24" a="1"/>
  <c r="S8" i="22" a="1"/>
  <c r="AA14" i="19" a="1"/>
  <c r="R13" i="18" a="1"/>
  <c r="W10" i="18" a="1"/>
  <c r="Z14" i="21" a="1"/>
  <c r="S14" i="22" a="1"/>
  <c r="R5" i="22" a="1"/>
  <c r="R12" i="20" a="1"/>
  <c r="T9" i="19" a="1"/>
  <c r="S8" i="16" a="1"/>
  <c r="AA16" i="17" a="1"/>
  <c r="Z5" i="15" a="1"/>
  <c r="Q4" i="15" a="1"/>
  <c r="P16" i="23" a="1"/>
  <c r="X11" i="18" a="1"/>
  <c r="T9" i="23" a="1"/>
  <c r="AA10" i="14" a="1"/>
  <c r="S5" i="6" a="1"/>
  <c r="Q8" i="21" a="1"/>
  <c r="Y15" i="21" a="1"/>
  <c r="Y9" i="23" a="1"/>
  <c r="Z11" i="23" a="1"/>
  <c r="O15" i="21" a="1"/>
  <c r="V7" i="19" a="1"/>
  <c r="S15" i="24" a="1"/>
  <c r="Y4" i="23" a="1"/>
  <c r="U15" i="6" a="1"/>
  <c r="S6" i="14" a="1"/>
  <c r="V8" i="24" a="1"/>
  <c r="AC8" i="24" a="1"/>
  <c r="U8" i="24" a="1"/>
  <c r="V17" i="21" a="1"/>
  <c r="T16" i="24" a="1"/>
  <c r="AA14" i="17" a="1"/>
  <c r="W10" i="20" a="1"/>
  <c r="V11" i="17" a="1"/>
  <c r="Q9" i="19" a="1"/>
  <c r="AA7" i="21" a="1"/>
  <c r="P5" i="23" a="1"/>
  <c r="P10" i="21" a="1"/>
  <c r="X12" i="21" a="1"/>
  <c r="Q15" i="18" a="1"/>
  <c r="V10" i="21" a="1"/>
  <c r="S6" i="6" a="1"/>
  <c r="T11" i="17" a="1"/>
  <c r="T4" i="19" a="1"/>
  <c r="Q16" i="17" a="1"/>
  <c r="W8" i="14" a="1"/>
  <c r="S6" i="17" a="1"/>
  <c r="AA11" i="23" a="1"/>
  <c r="O4" i="17" a="1"/>
  <c r="W7" i="6" a="1"/>
  <c r="Z8" i="15" a="1"/>
  <c r="AA10" i="21" a="1"/>
  <c r="T17" i="21" a="1"/>
  <c r="X11" i="24" a="1"/>
  <c r="P6" i="23" a="1"/>
  <c r="R13" i="24" a="1"/>
  <c r="O7" i="19" a="1"/>
  <c r="P5" i="17" a="1"/>
  <c r="T14" i="21" a="1"/>
  <c r="P7" i="24" a="1"/>
  <c r="X7" i="23" a="1"/>
  <c r="AA9" i="6" a="1"/>
  <c r="P11" i="23" a="1"/>
  <c r="AB7" i="23" a="1"/>
  <c r="AD12" i="23" a="1"/>
  <c r="T13" i="17" a="1"/>
  <c r="V11" i="20" a="1"/>
  <c r="R5" i="23" a="1"/>
  <c r="O6" i="17" a="1"/>
  <c r="Z12" i="21" a="1"/>
  <c r="U15" i="15" a="1"/>
  <c r="T11" i="18" a="1"/>
  <c r="O11" i="22" a="1"/>
  <c r="Y8" i="6" a="1"/>
  <c r="R15" i="20" a="1"/>
  <c r="R10" i="21" a="1"/>
  <c r="AE16" i="23" a="1"/>
  <c r="Z9" i="18" a="1"/>
  <c r="O13" i="16" a="1"/>
  <c r="R9" i="24" a="1"/>
  <c r="R5" i="24" a="1"/>
  <c r="Q13" i="17" a="1"/>
  <c r="Y14" i="19" a="1"/>
  <c r="W7" i="23" a="1"/>
  <c r="X9" i="19" a="1"/>
  <c r="V12" i="16" a="1"/>
  <c r="U6" i="20" a="1"/>
  <c r="X13" i="20" a="1"/>
  <c r="P16" i="21" a="1"/>
  <c r="X4" i="20" a="1"/>
  <c r="P15" i="14" a="1"/>
  <c r="Y12" i="15" a="1"/>
  <c r="Z14" i="22" a="1"/>
  <c r="S14" i="23" a="1"/>
  <c r="V8" i="19" a="1"/>
  <c r="AA10" i="16" a="1"/>
  <c r="O9" i="21" a="1"/>
  <c r="P13" i="6" a="1"/>
  <c r="X15" i="14" a="1"/>
  <c r="Y8" i="18" a="1"/>
  <c r="T8" i="21" a="1"/>
  <c r="Q8" i="14" a="1"/>
  <c r="AA8" i="14" a="1"/>
  <c r="Q14" i="16" a="1"/>
  <c r="X7" i="6" a="1"/>
  <c r="O13" i="17" a="1"/>
  <c r="V15" i="16" a="1"/>
  <c r="P12" i="19" a="1"/>
  <c r="AB10" i="23" a="1"/>
  <c r="U14" i="18" a="1"/>
  <c r="U10" i="17" a="1"/>
  <c r="P13" i="22" a="1"/>
  <c r="Y8" i="16" a="1"/>
  <c r="O15" i="6" a="1"/>
  <c r="Q6" i="20" a="1"/>
  <c r="U11" i="22" a="1"/>
  <c r="U7" i="15" a="1"/>
  <c r="T16" i="18" a="1"/>
  <c r="P5" i="18" a="1"/>
  <c r="S8" i="6" a="1"/>
  <c r="V5" i="22" a="1"/>
  <c r="AA13" i="22" a="1"/>
  <c r="X12" i="14" a="1"/>
  <c r="Q10" i="14" a="1"/>
  <c r="Q15" i="22" a="1"/>
  <c r="Y7" i="19" a="1"/>
  <c r="X4" i="19" a="1"/>
  <c r="Z6" i="15" a="1"/>
  <c r="U13" i="6" a="1"/>
  <c r="V7" i="6" a="1"/>
  <c r="T16" i="19" a="1"/>
  <c r="Y4" i="18" a="1"/>
  <c r="P5" i="21" a="1"/>
  <c r="P5" i="20" a="1"/>
  <c r="W11" i="21" a="1"/>
  <c r="Q5" i="22" a="1"/>
  <c r="R15" i="21" a="1"/>
  <c r="U7" i="18" a="1"/>
  <c r="W7" i="24" a="1"/>
  <c r="AA14" i="24" a="1"/>
  <c r="X4" i="23" a="1"/>
  <c r="U14" i="6" a="1"/>
  <c r="V6" i="24" a="1"/>
  <c r="P16" i="22" a="1"/>
  <c r="X10" i="21" a="1"/>
  <c r="AA15" i="20" a="1"/>
  <c r="W10" i="19" a="1"/>
  <c r="V6" i="18" a="1"/>
  <c r="Y10" i="21" a="1"/>
  <c r="P14" i="16" a="1"/>
  <c r="Z6" i="20" a="1"/>
  <c r="P10" i="24" a="1"/>
  <c r="Q9" i="24" a="1"/>
  <c r="V10" i="20" a="1"/>
  <c r="Z4" i="20" a="1"/>
  <c r="W7" i="21" a="1"/>
  <c r="S7" i="20" a="1"/>
  <c r="U16" i="17" a="1"/>
  <c r="AA8" i="16" a="1"/>
  <c r="T8" i="14" a="1"/>
  <c r="O16" i="22" a="1"/>
  <c r="AA6" i="24" a="1"/>
  <c r="Q11" i="14" a="1"/>
  <c r="Y6" i="23" a="1"/>
  <c r="Z13" i="6" a="1"/>
  <c r="AA8" i="23" a="1"/>
  <c r="Y6" i="15" a="1"/>
  <c r="U13" i="16" a="1"/>
  <c r="R16" i="17" a="1"/>
  <c r="T8" i="19" a="1"/>
  <c r="Z14" i="19" a="1"/>
  <c r="Y15" i="23" a="1"/>
  <c r="X6" i="17" a="1"/>
  <c r="P13" i="23" a="1"/>
  <c r="Y9" i="22" a="1"/>
  <c r="Q10" i="15" a="1"/>
  <c r="AA8" i="24" a="1"/>
  <c r="R4" i="15" a="1"/>
  <c r="Q11" i="21" a="1"/>
  <c r="Y9" i="16" a="1"/>
  <c r="Y13" i="24" a="1"/>
  <c r="T8" i="16" a="1"/>
  <c r="AE10" i="23" a="1"/>
  <c r="Q15" i="24" a="1"/>
  <c r="R6" i="6" a="1"/>
  <c r="O8" i="17" a="1"/>
  <c r="Q9" i="22" a="1"/>
  <c r="X10" i="6" a="1"/>
  <c r="Z7" i="22" a="1"/>
  <c r="T9" i="21" a="1"/>
  <c r="W11" i="6" a="1"/>
  <c r="S12" i="21" a="1"/>
  <c r="Q9" i="15" a="1"/>
  <c r="R4" i="16" a="1"/>
  <c r="U13" i="21" a="1"/>
  <c r="S16" i="17" a="1"/>
  <c r="Q4" i="22" a="1"/>
  <c r="O8" i="14" a="1"/>
  <c r="P16" i="14" a="1"/>
  <c r="AA16" i="24" a="1"/>
  <c r="U10" i="14" a="1"/>
  <c r="R8" i="16" a="1"/>
  <c r="Q7" i="19" a="1"/>
  <c r="Q7" i="17" a="1"/>
  <c r="AD10" i="24" a="1"/>
  <c r="R9" i="23" a="1"/>
  <c r="R8" i="24" a="1"/>
  <c r="Q4" i="6" a="1"/>
  <c r="X9" i="18" a="1"/>
  <c r="Z4" i="15" a="1"/>
  <c r="X4" i="22" a="1"/>
  <c r="Q15" i="14" a="1"/>
  <c r="X6" i="6" a="1"/>
  <c r="Q14" i="20" a="1"/>
  <c r="Z6" i="22" a="1"/>
  <c r="Q11" i="18" a="1"/>
  <c r="P4" i="20" a="1"/>
  <c r="X13" i="18" a="1"/>
  <c r="AC10" i="23" a="1"/>
  <c r="X10" i="17" a="1"/>
  <c r="Y16" i="22" a="1"/>
  <c r="V7" i="17" a="1"/>
  <c r="V6" i="21" a="1"/>
  <c r="V6" i="16" a="1"/>
  <c r="AA14" i="23" a="1"/>
  <c r="O9" i="6" a="1"/>
  <c r="X9" i="22" a="1"/>
  <c r="R14" i="21" a="1"/>
  <c r="R13" i="19" a="1"/>
  <c r="P14" i="24" a="1"/>
  <c r="V11" i="19" a="1"/>
  <c r="Z13" i="14" a="1"/>
  <c r="Y13" i="17" a="1"/>
  <c r="Q13" i="21" a="1"/>
  <c r="Y4" i="6" a="1"/>
  <c r="W15" i="17" a="1"/>
  <c r="U8" i="15" a="1"/>
  <c r="Z6" i="19" a="1"/>
  <c r="O16" i="14" a="1"/>
  <c r="AC15" i="24" a="1"/>
  <c r="T8" i="20" a="1"/>
  <c r="Y4" i="17" a="1"/>
  <c r="Q17" i="23" a="1"/>
  <c r="AA14" i="16" a="1"/>
  <c r="X5" i="21" a="1"/>
  <c r="Q11" i="15" a="1"/>
  <c r="Z13" i="22" a="1"/>
  <c r="X13" i="14" a="1"/>
  <c r="P17" i="24" a="1"/>
  <c r="Q5" i="24" a="1"/>
  <c r="W4" i="16" a="1"/>
  <c r="O11" i="19" a="1"/>
  <c r="X11" i="14" a="1"/>
  <c r="U10" i="24" a="1"/>
  <c r="O6" i="15" a="1"/>
  <c r="S12" i="6" a="1"/>
  <c r="Y5" i="20" a="1"/>
  <c r="W13" i="16" a="1"/>
  <c r="AB10" i="24" a="1"/>
  <c r="S7" i="15" a="1"/>
  <c r="Y13" i="18" a="1"/>
  <c r="P4" i="24" a="1"/>
  <c r="Q13" i="6" a="1"/>
  <c r="AB9" i="23" a="1"/>
  <c r="X5" i="6" a="1"/>
  <c r="S5" i="23" a="1"/>
  <c r="X7" i="18" a="1"/>
  <c r="U12" i="23" a="1"/>
  <c r="R8" i="23" a="1"/>
  <c r="O10" i="14" a="1"/>
  <c r="Z4" i="21" a="1"/>
  <c r="Q5" i="18" a="1"/>
  <c r="AA11" i="18" a="1"/>
  <c r="X7" i="14" a="1"/>
  <c r="R12" i="16" a="1"/>
  <c r="U13" i="24" a="1"/>
  <c r="AA8" i="6" a="1"/>
  <c r="Z17" i="22" a="1"/>
  <c r="R13" i="21" a="1"/>
  <c r="X12" i="20" a="1"/>
  <c r="Q16" i="20" a="1"/>
  <c r="Z8" i="22" a="1"/>
  <c r="AB11" i="24" a="1"/>
  <c r="AD7" i="24" a="1"/>
  <c r="R14" i="16" a="1"/>
  <c r="X8" i="16" a="1"/>
  <c r="AE15" i="23" a="1"/>
  <c r="U9" i="18" a="1"/>
  <c r="Z15" i="19" a="1"/>
  <c r="T16" i="20" a="1"/>
  <c r="AC9" i="23" a="1"/>
  <c r="T9" i="17" a="1"/>
  <c r="Y14" i="17" a="1"/>
  <c r="U4" i="19" a="1"/>
  <c r="U9" i="17" a="1"/>
  <c r="X17" i="24" a="1"/>
  <c r="Q5" i="19" a="1"/>
  <c r="AA11" i="19" a="1"/>
  <c r="R5" i="6" a="1"/>
  <c r="AA6" i="6" a="1"/>
  <c r="AA9" i="24" a="1"/>
  <c r="R11" i="24" a="1"/>
  <c r="V15" i="22" a="1"/>
  <c r="AC9" i="24" a="1"/>
  <c r="T15" i="16" a="1"/>
  <c r="T10" i="19" a="1"/>
  <c r="Y8" i="14" a="1"/>
  <c r="O7" i="22" a="1"/>
  <c r="Y5" i="14" a="1"/>
  <c r="V16" i="17" a="1"/>
  <c r="P10" i="18" a="1"/>
  <c r="V17" i="22" a="1"/>
  <c r="S7" i="14" a="1"/>
  <c r="P4" i="23" a="1"/>
  <c r="Z13" i="19" a="1"/>
  <c r="AE11" i="24" a="1"/>
  <c r="AC11" i="23" a="1"/>
  <c r="AA15" i="16" a="1"/>
  <c r="V13" i="16" a="1"/>
  <c r="P4" i="22" a="1"/>
  <c r="R8" i="15" a="1"/>
  <c r="T8" i="22" a="1"/>
  <c r="R5" i="17" a="1"/>
  <c r="AA15" i="23" a="1"/>
  <c r="V6" i="19" a="1"/>
  <c r="O16" i="19" a="1"/>
  <c r="AA15" i="22" a="1"/>
  <c r="T16" i="15" a="1"/>
  <c r="V8" i="16" a="1"/>
  <c r="X4" i="14" a="1"/>
  <c r="AA13" i="24" a="1"/>
  <c r="AA8" i="15" a="1"/>
  <c r="Q8" i="24" a="1"/>
  <c r="U14" i="14" a="1"/>
  <c r="S6" i="19" a="1"/>
  <c r="U12" i="20" a="1"/>
  <c r="R11" i="18" a="1"/>
  <c r="W16" i="6" a="1"/>
  <c r="Z6" i="14" a="1"/>
  <c r="Y13" i="19" a="1"/>
  <c r="T8" i="18" a="1"/>
  <c r="R4" i="22" a="1"/>
  <c r="W5" i="18" a="1"/>
  <c r="W15" i="22" a="1"/>
  <c r="X15" i="15" a="1"/>
  <c r="R11" i="15" a="1"/>
  <c r="P9" i="20" a="1"/>
  <c r="W10" i="15" a="1"/>
  <c r="V14" i="20" a="1"/>
  <c r="U12" i="15" a="1"/>
  <c r="Z16" i="21" a="1"/>
  <c r="S11" i="17" a="1"/>
  <c r="Z12" i="22" a="1"/>
  <c r="W15" i="16" a="1"/>
  <c r="S14" i="20" a="1"/>
  <c r="AA6" i="23" a="1"/>
  <c r="O13" i="18" a="1"/>
  <c r="P10" i="16" a="1"/>
  <c r="Y15" i="22" a="1"/>
  <c r="R4" i="24" a="1"/>
  <c r="T13" i="20" a="1"/>
  <c r="S9" i="17" a="1"/>
  <c r="T9" i="22" a="1"/>
  <c r="T16" i="22" a="1"/>
  <c r="O15" i="17" a="1"/>
  <c r="V9" i="16" a="1"/>
  <c r="T9" i="14" a="1"/>
  <c r="Z7" i="24" a="1"/>
  <c r="W7" i="15" a="1"/>
  <c r="U8" i="21" a="1"/>
  <c r="T4" i="20" a="1"/>
  <c r="W10" i="22" a="1"/>
  <c r="Q7" i="20" a="1"/>
  <c r="S16" i="16" a="1"/>
  <c r="R14" i="17" a="1"/>
  <c r="W13" i="23" a="1"/>
  <c r="X5" i="24" a="1"/>
  <c r="Q9" i="18" a="1"/>
  <c r="U13" i="23" a="1"/>
  <c r="Q13" i="16" a="1"/>
  <c r="R13" i="17" a="1"/>
  <c r="S11" i="19" a="1"/>
  <c r="V15" i="24" a="1"/>
  <c r="O6" i="20" a="1"/>
  <c r="AD10" i="23" a="1"/>
  <c r="V15" i="17" a="1"/>
  <c r="P16" i="15" a="1"/>
  <c r="S16" i="24" a="1"/>
  <c r="S14" i="16" a="1"/>
  <c r="O10" i="15" a="1"/>
  <c r="O12" i="21" a="1"/>
  <c r="Y9" i="21" a="1"/>
  <c r="Q11" i="23" a="1"/>
  <c r="P7" i="21" a="1"/>
  <c r="Q7" i="18" a="1"/>
  <c r="AA15" i="17" a="1"/>
  <c r="O15" i="18" a="1"/>
  <c r="T16" i="16" a="1"/>
  <c r="W10" i="17" a="1"/>
  <c r="T13" i="22" a="1"/>
  <c r="O16" i="18" a="1"/>
  <c r="W16" i="20" a="1"/>
  <c r="U6" i="14" a="1"/>
  <c r="O5" i="17" a="1"/>
  <c r="P11" i="17" a="1"/>
  <c r="X5" i="19" a="1"/>
  <c r="S6" i="18" a="1"/>
  <c r="AD9" i="23" a="1"/>
  <c r="X8" i="21" a="1"/>
  <c r="Z15" i="18" a="1"/>
  <c r="V14" i="19" a="1"/>
  <c r="O4" i="14" a="1"/>
  <c r="X5" i="22" a="1"/>
  <c r="X8" i="15" a="1"/>
  <c r="Y11" i="14" a="1"/>
  <c r="Z4" i="18" a="1"/>
  <c r="Q14" i="14" a="1"/>
  <c r="AA7" i="20" a="1"/>
  <c r="X5" i="16" a="1"/>
  <c r="P4" i="16" a="1"/>
  <c r="S15" i="16" a="1"/>
  <c r="S15" i="15" a="1"/>
  <c r="U16" i="16" a="1"/>
  <c r="R4" i="18" a="1"/>
  <c r="Y10" i="17" a="1"/>
  <c r="Y11" i="17" a="1"/>
  <c r="AA7" i="16" a="1"/>
  <c r="U7" i="21" a="1"/>
  <c r="U16" i="18" a="1"/>
  <c r="AA16" i="23" a="1"/>
  <c r="P15" i="20" a="1"/>
  <c r="Q8" i="18" a="1"/>
  <c r="W16" i="17" a="1"/>
  <c r="U11" i="16" a="1"/>
  <c r="P12" i="21" a="1"/>
  <c r="Y12" i="18" a="1"/>
  <c r="P9" i="24" a="1"/>
  <c r="O10" i="21" a="1"/>
  <c r="T13" i="14" a="1"/>
  <c r="AD11" i="24" a="1"/>
  <c r="W14" i="17" a="1"/>
  <c r="W6" i="14" a="1"/>
  <c r="S8" i="19" a="1"/>
  <c r="AA13" i="16" a="1"/>
  <c r="X15" i="23" a="1"/>
  <c r="P13" i="21" a="1"/>
  <c r="Y8" i="20" a="1"/>
  <c r="Z8" i="18" a="1"/>
  <c r="U15" i="14" a="1"/>
  <c r="Z7" i="20" a="1"/>
  <c r="P11" i="19" a="1"/>
  <c r="Y12" i="24" a="1"/>
  <c r="X16" i="22" a="1"/>
  <c r="Q17" i="24" a="1"/>
  <c r="W8" i="21" a="1"/>
  <c r="T11" i="19" a="1"/>
  <c r="O12" i="19" a="1"/>
  <c r="R8" i="14" a="1"/>
  <c r="T12" i="23" a="1"/>
  <c r="AA15" i="14" a="1"/>
  <c r="Z10" i="22" a="1"/>
  <c r="W12" i="16" a="1"/>
  <c r="X10" i="14" a="1"/>
  <c r="Y11" i="20" a="1"/>
  <c r="AA4" i="20" a="1"/>
  <c r="Q11" i="24" a="1"/>
  <c r="R6" i="15" a="1"/>
  <c r="AD14" i="23" a="1"/>
  <c r="AE14" i="23" a="1"/>
  <c r="V6" i="14" a="1"/>
  <c r="O6" i="18" a="1"/>
  <c r="S13" i="14" a="1"/>
  <c r="U6" i="19" a="1"/>
  <c r="S10" i="19" a="1"/>
  <c r="Y5" i="23" a="1"/>
  <c r="U7" i="14" a="1"/>
  <c r="X8" i="22" a="1"/>
  <c r="Q4" i="14" a="1"/>
  <c r="AE12" i="23" a="1"/>
  <c r="Y12" i="23" a="1"/>
  <c r="Y13" i="22" a="1"/>
  <c r="Q12" i="22" a="1"/>
  <c r="V9" i="14" a="1"/>
  <c r="P7" i="19" a="1"/>
  <c r="P13" i="20" a="1"/>
  <c r="W8" i="22" a="1"/>
  <c r="R14" i="19" a="1"/>
  <c r="AA4" i="24" a="1"/>
  <c r="AC6" i="23" a="1"/>
  <c r="X8" i="18" a="1"/>
  <c r="P15" i="15" a="1"/>
  <c r="W10" i="24" a="1"/>
  <c r="Z9" i="15" a="1"/>
  <c r="Q15" i="15" a="1"/>
  <c r="P9" i="6" a="1"/>
  <c r="U4" i="17" a="1"/>
  <c r="O11" i="14" a="1"/>
  <c r="AA12" i="19" a="1"/>
  <c r="AA17" i="24" a="1"/>
  <c r="P16" i="19" a="1"/>
  <c r="W16" i="23" a="1"/>
  <c r="Q16" i="23" a="1"/>
  <c r="W6" i="15" a="1"/>
  <c r="R8" i="17" a="1"/>
  <c r="V10" i="23" a="1"/>
  <c r="AA8" i="20" a="1"/>
  <c r="T13" i="18" a="1"/>
  <c r="O15" i="16" a="1"/>
  <c r="R13" i="20" a="1"/>
  <c r="T10" i="17" a="1"/>
  <c r="AA13" i="15" a="1"/>
  <c r="Q10" i="19" a="1"/>
  <c r="Z12" i="23" a="1"/>
  <c r="Z14" i="18" a="1"/>
  <c r="X16" i="17" a="1"/>
  <c r="P14" i="19" a="1"/>
  <c r="AA11" i="20" a="1"/>
  <c r="R15" i="19" a="1"/>
  <c r="V8" i="18" a="1"/>
  <c r="X10" i="16" a="1"/>
  <c r="AB8" i="24" a="1"/>
  <c r="U5" i="15" a="1"/>
  <c r="T10" i="6" a="1"/>
  <c r="U12" i="24" a="1"/>
  <c r="T6" i="20" a="1"/>
  <c r="W12" i="20" a="1"/>
  <c r="AA11" i="17" a="1"/>
  <c r="Z14" i="15" a="1"/>
  <c r="Y9" i="18" a="1"/>
  <c r="Q17" i="22" a="1"/>
  <c r="AA14" i="20" a="1"/>
  <c r="X5" i="20" a="1"/>
  <c r="Q10" i="22" a="1"/>
  <c r="R14" i="22" a="1"/>
  <c r="AA11" i="21" a="1"/>
  <c r="S4" i="16" a="1"/>
  <c r="W5" i="14" a="1"/>
  <c r="X8" i="14" a="1"/>
  <c r="O13" i="19" a="1"/>
  <c r="Z16" i="14" a="1"/>
  <c r="R14" i="24" a="1"/>
  <c r="AA11" i="14" a="1"/>
  <c r="V16" i="22" a="1"/>
  <c r="Q6" i="14" a="1"/>
  <c r="V9" i="19" a="1"/>
  <c r="Z8" i="19" a="1"/>
  <c r="W8" i="17" a="1"/>
  <c r="T10" i="23" a="1"/>
  <c r="X14" i="24" a="1"/>
  <c r="Y15" i="20" a="1"/>
  <c r="P12" i="14" a="1"/>
  <c r="W5" i="20" a="1"/>
  <c r="V8" i="20" a="1"/>
  <c r="Z6" i="18" a="1"/>
  <c r="R4" i="14" a="1"/>
  <c r="X6" i="20" a="1"/>
  <c r="AA5" i="23" a="1"/>
  <c r="Q4" i="23" a="1"/>
  <c r="R9" i="14" a="1"/>
  <c r="Q5" i="17" a="1"/>
  <c r="Z7" i="19" a="1"/>
  <c r="Y6" i="16" a="1"/>
  <c r="O9" i="17" a="1"/>
  <c r="W7" i="17" a="1"/>
  <c r="O4" i="22" a="1"/>
  <c r="R11" i="6" a="1"/>
  <c r="V4" i="14" a="1"/>
  <c r="Z10" i="24" a="1"/>
  <c r="W15" i="24" a="1"/>
  <c r="AA7" i="19" a="1"/>
  <c r="O14" i="22" a="1"/>
  <c r="V7" i="22" a="1"/>
  <c r="X14" i="16" a="1"/>
  <c r="W9" i="16" a="1"/>
  <c r="W6" i="18" a="1"/>
  <c r="AA4" i="18" a="1"/>
  <c r="W13" i="6" a="1"/>
  <c r="S14" i="17" a="1"/>
  <c r="S4" i="20" a="1"/>
  <c r="P6" i="20" a="1"/>
  <c r="AA9" i="18" a="1"/>
  <c r="V15" i="15" a="1"/>
  <c r="O8" i="6" a="1"/>
  <c r="X10" i="23" a="1"/>
  <c r="W11" i="19" a="1"/>
  <c r="V14" i="23" a="1"/>
  <c r="R6" i="16" a="1"/>
  <c r="Z12" i="16" a="1"/>
  <c r="S10" i="6" a="1"/>
  <c r="U16" i="23" a="1"/>
  <c r="S11" i="23" a="1"/>
  <c r="P7" i="23" a="1"/>
  <c r="Q12" i="19" a="1"/>
  <c r="U9" i="20" a="1"/>
  <c r="Z15" i="14" a="1"/>
  <c r="U13" i="22" a="1"/>
  <c r="V7" i="24" a="1"/>
  <c r="R14" i="23" a="1"/>
  <c r="AE14" i="24" a="1"/>
  <c r="W4" i="23" a="1"/>
  <c r="V17" i="23" a="1"/>
  <c r="AB14" i="23" a="1"/>
  <c r="Y8" i="22" a="1"/>
  <c r="V11" i="16" a="1"/>
  <c r="U8" i="18" a="1"/>
  <c r="Y4" i="20" a="1"/>
  <c r="V14" i="6" a="1"/>
  <c r="V12" i="6" a="1"/>
  <c r="Q14" i="23" a="1"/>
  <c r="R17" i="22" a="1"/>
  <c r="R16" i="24" a="1"/>
  <c r="P11" i="14" a="1"/>
  <c r="AA13" i="21" a="1"/>
  <c r="X9" i="17" a="1"/>
  <c r="U15" i="17" a="1"/>
  <c r="S15" i="17" a="1"/>
  <c r="AA8" i="17" a="1"/>
  <c r="U9" i="21" a="1"/>
  <c r="W15" i="15" a="1"/>
  <c r="Q8" i="15" a="1"/>
  <c r="AA7" i="22" a="1"/>
  <c r="O14" i="18" a="1"/>
  <c r="T4" i="15" a="1"/>
  <c r="X14" i="15" a="1"/>
  <c r="X11" i="20" a="1"/>
  <c r="P14" i="23" a="1"/>
  <c r="R9" i="17" a="1"/>
  <c r="X17" i="23" a="1"/>
  <c r="Z15" i="20" a="1"/>
  <c r="O11" i="17" a="1"/>
  <c r="P4" i="17" a="1"/>
  <c r="R6" i="21" a="1"/>
  <c r="T4" i="24" a="1"/>
  <c r="P7" i="15" a="1"/>
  <c r="P12" i="17" a="1"/>
  <c r="Y11" i="19" a="1"/>
  <c r="AA10" i="20" a="1"/>
  <c r="Y9" i="20" a="1"/>
  <c r="Z13" i="20" a="1"/>
  <c r="U12" i="16" a="1"/>
  <c r="X11" i="23" a="1"/>
  <c r="Q10" i="18" a="1"/>
  <c r="V9" i="17" a="1"/>
  <c r="S16" i="19" a="1"/>
  <c r="X9" i="23" a="1"/>
  <c r="U8" i="6" a="1"/>
  <c r="O14" i="21" a="1"/>
  <c r="U8" i="16" a="1"/>
  <c r="U15" i="19" a="1"/>
  <c r="R14" i="15" a="1"/>
  <c r="V4" i="17" a="1"/>
  <c r="T9" i="18" a="1"/>
  <c r="R12" i="15" a="1"/>
  <c r="P9" i="18" a="1"/>
  <c r="O5" i="20" a="1"/>
  <c r="Y12" i="14" a="1"/>
  <c r="X15" i="17" a="1"/>
  <c r="T12" i="17" a="1"/>
  <c r="O7" i="21" a="1"/>
  <c r="T6" i="15" a="1"/>
  <c r="W8" i="16" a="1"/>
  <c r="V11" i="6" a="1"/>
  <c r="Q16" i="22" a="1"/>
  <c r="O6" i="19" a="1"/>
  <c r="X12" i="16" a="1"/>
  <c r="R10" i="20" a="1"/>
  <c r="W8" i="19" a="1"/>
  <c r="U17" i="21" a="1"/>
  <c r="R5" i="20" a="1"/>
  <c r="AB5" i="23" a="1"/>
  <c r="X13" i="19" a="1"/>
  <c r="T17" i="24" a="1"/>
  <c r="O5" i="19" a="1"/>
  <c r="Y11" i="24" a="1"/>
  <c r="X15" i="6" a="1"/>
  <c r="Z9" i="20" a="1"/>
  <c r="R16" i="14" a="1"/>
  <c r="X15" i="20" a="1"/>
  <c r="Q4" i="17" a="1"/>
  <c r="O4" i="19" a="1"/>
  <c r="P15" i="23" a="1"/>
  <c r="O13" i="6" a="1"/>
  <c r="T6" i="14" a="1"/>
  <c r="Z7" i="16" a="1"/>
  <c r="O9" i="20" a="1"/>
  <c r="Y15" i="24" a="1"/>
  <c r="Y11" i="6" a="1"/>
  <c r="W14" i="18" a="1"/>
  <c r="W14" i="14" a="1"/>
  <c r="AA10" i="23" a="1"/>
  <c r="P11" i="24" a="1"/>
  <c r="AA12" i="17" a="1"/>
  <c r="Z14" i="24" a="1"/>
  <c r="Y13" i="16" a="1"/>
  <c r="R16" i="20" a="1"/>
  <c r="U12" i="18" a="1"/>
  <c r="AA9" i="15" a="1"/>
  <c r="Q4" i="24" a="1"/>
  <c r="AA17" i="21" a="1"/>
  <c r="T7" i="16" a="1"/>
  <c r="Y15" i="6" a="1"/>
  <c r="U11" i="15" a="1"/>
  <c r="AA13" i="23" a="1"/>
  <c r="O14" i="19" a="1"/>
  <c r="Z11" i="24" a="1"/>
  <c r="U14" i="23" a="1"/>
  <c r="V4" i="20" a="1"/>
  <c r="Z5" i="19" a="1"/>
  <c r="P7" i="20" a="1"/>
  <c r="R17" i="23" a="1"/>
  <c r="AA4" i="6" a="1"/>
  <c r="Z7" i="17" a="1"/>
  <c r="Y6" i="18" a="1"/>
  <c r="Q10" i="16" a="1"/>
  <c r="AA14" i="14" a="1"/>
  <c r="Y7" i="20" a="1"/>
  <c r="AB14" i="24" a="1"/>
  <c r="R11" i="21" a="1"/>
  <c r="AA17" i="22" a="1"/>
  <c r="U5" i="22" a="1"/>
  <c r="U14" i="24" a="1"/>
  <c r="Y16" i="20" a="1"/>
  <c r="S17" i="23" a="1"/>
  <c r="R10" i="15" a="1"/>
  <c r="X13" i="15" a="1"/>
  <c r="Q12" i="24" a="1"/>
  <c r="S6" i="21" a="1"/>
  <c r="Z15" i="17" a="1"/>
  <c r="O13" i="15" a="1"/>
  <c r="AA6" i="15" a="1"/>
  <c r="Y5" i="22" a="1"/>
  <c r="W12" i="6" a="1"/>
  <c r="X4" i="24" a="1"/>
  <c r="S5" i="18" a="1"/>
  <c r="V5" i="19" a="1"/>
  <c r="O15" i="19" a="1"/>
  <c r="Y14" i="24" a="1"/>
  <c r="AD16" i="23" a="1"/>
  <c r="V5" i="21" a="1"/>
  <c r="Z8" i="16" a="1"/>
  <c r="Z8" i="6" a="1"/>
  <c r="O12" i="15" a="1"/>
  <c r="Y4" i="21" a="1"/>
  <c r="S13" i="18" a="1"/>
  <c r="R15" i="18" a="1"/>
  <c r="O16" i="17" a="1"/>
  <c r="AA16" i="14" a="1"/>
  <c r="X7" i="16" a="1"/>
  <c r="X11" i="15" a="1"/>
  <c r="AA4" i="19" a="1"/>
  <c r="V10" i="24" a="1"/>
  <c r="X12" i="6" a="1"/>
  <c r="P6" i="15" a="1"/>
  <c r="Y11" i="21" a="1"/>
  <c r="R9" i="21" a="1"/>
  <c r="T14" i="14" a="1"/>
  <c r="AB12" i="23" a="1"/>
  <c r="R8" i="18" a="1"/>
  <c r="W5" i="22" a="1"/>
  <c r="W9" i="24" a="1"/>
  <c r="T7" i="21" a="1"/>
  <c r="S5" i="17" a="1"/>
  <c r="S8" i="20" a="1"/>
  <c r="U5" i="17" a="1"/>
  <c r="V12" i="15" a="1"/>
  <c r="U6" i="24" a="1"/>
  <c r="AD16" i="24" a="1"/>
  <c r="R9" i="22" a="1"/>
  <c r="Q14" i="6" a="1"/>
  <c r="Y12" i="22" a="1"/>
  <c r="R15" i="22" a="1"/>
  <c r="Y6" i="24" a="1"/>
  <c r="W13" i="15" a="1"/>
  <c r="W4" i="15" a="1"/>
  <c r="U7" i="24" a="1"/>
  <c r="Q6" i="17" a="1"/>
  <c r="Y7" i="23" a="1"/>
  <c r="R16" i="15" a="1"/>
  <c r="O13" i="22" a="1"/>
  <c r="AA5" i="24" a="1"/>
  <c r="W14" i="21" a="1"/>
  <c r="AB5" i="24" a="1"/>
  <c r="X14" i="21" a="1"/>
  <c r="V5" i="18" a="1"/>
  <c r="Y9" i="15" a="1"/>
  <c r="Y5" i="21" a="1"/>
  <c r="V13" i="19" a="1"/>
  <c r="Q10" i="23" a="1"/>
  <c r="Q12" i="16" a="1"/>
  <c r="O5" i="18" a="1"/>
  <c r="R7" i="22" a="1"/>
  <c r="V11" i="23" a="1"/>
  <c r="O4" i="15" a="1"/>
  <c r="Q15" i="19" a="1"/>
  <c r="AE8" i="24" a="1"/>
  <c r="O14" i="15" a="1"/>
  <c r="W12" i="14" a="1"/>
  <c r="U17" i="22" a="1"/>
  <c r="W11" i="23" a="1"/>
  <c r="S9" i="19" a="1"/>
  <c r="S4" i="23" a="1"/>
  <c r="Y5" i="16" a="1"/>
  <c r="U15" i="23" a="1"/>
  <c r="Q7" i="21" a="1"/>
  <c r="Z11" i="16" a="1"/>
  <c r="X14" i="23" a="1"/>
  <c r="Z9" i="16" a="1"/>
  <c r="AA14" i="6" a="1"/>
  <c r="X11" i="6" a="1"/>
  <c r="T9" i="24" a="1"/>
  <c r="X7" i="17" a="1"/>
  <c r="Q10" i="17" a="1"/>
  <c r="Z16" i="20" a="1"/>
  <c r="S9" i="15" a="1"/>
  <c r="Z10" i="6" a="1"/>
  <c r="S13" i="15" a="1"/>
  <c r="T12" i="16" a="1"/>
  <c r="AA13" i="14" a="1"/>
  <c r="X16" i="6" a="1"/>
  <c r="R10" i="16" a="1"/>
  <c r="Z16" i="19" a="1"/>
  <c r="T10" i="24" a="1"/>
  <c r="Q6" i="23" a="1"/>
  <c r="U9" i="6" a="1"/>
  <c r="X4" i="21" a="1"/>
  <c r="S11" i="22" a="1"/>
  <c r="Z9" i="6" a="1"/>
  <c r="O6" i="16" a="1"/>
  <c r="U12" i="17" a="1"/>
  <c r="W16" i="18" a="1"/>
  <c r="S16" i="18" a="1"/>
  <c r="W17" i="23" a="1"/>
  <c r="T15" i="23" a="1"/>
  <c r="R13" i="6" a="1"/>
  <c r="T6" i="23" a="1"/>
  <c r="Q14" i="17" a="1"/>
  <c r="U6" i="16" a="1"/>
  <c r="Q8" i="23" a="1"/>
  <c r="Q11" i="6" a="1"/>
  <c r="O8" i="22" a="1"/>
  <c r="S5" i="16" a="1"/>
  <c r="R16" i="23" a="1"/>
  <c r="U7" i="20" a="1"/>
  <c r="U13" i="20" a="1"/>
  <c r="W7" i="16" a="1"/>
  <c r="O4" i="16" a="1"/>
  <c r="X13" i="23" a="1"/>
  <c r="Z11" i="22" a="1"/>
  <c r="V11" i="14" a="1"/>
  <c r="Q17" i="21" a="1"/>
  <c r="X4" i="6" a="1"/>
  <c r="Z13" i="24" a="1"/>
  <c r="V8" i="17" a="1"/>
  <c r="Y10" i="6" a="1"/>
  <c r="Q6" i="24" a="1"/>
  <c r="S7" i="6" a="1"/>
  <c r="Q12" i="20" a="1"/>
  <c r="T6" i="17" a="1"/>
  <c r="V7" i="20" a="1"/>
  <c r="AA16" i="15" a="1"/>
  <c r="U11" i="21" a="1"/>
  <c r="W14" i="20" a="1"/>
  <c r="O9" i="15" a="1"/>
  <c r="Y7" i="15" a="1"/>
  <c r="X5" i="17" a="1"/>
  <c r="P8" i="16" a="1"/>
  <c r="P5" i="19" a="1"/>
  <c r="Q5" i="6" a="1"/>
  <c r="X11" i="19" a="1"/>
  <c r="U6" i="15" a="1"/>
  <c r="W9" i="21" a="1"/>
  <c r="S11" i="6" a="1"/>
  <c r="X11" i="22" a="1"/>
  <c r="O9" i="22" a="1"/>
  <c r="Z6" i="21" a="1"/>
  <c r="O15" i="15" a="1"/>
  <c r="P12" i="16" a="1"/>
  <c r="Q8" i="17" a="1"/>
  <c r="V14" i="24" a="1"/>
  <c r="AA12" i="20" a="1"/>
  <c r="P11" i="18" a="1"/>
  <c r="T10" i="21" a="1"/>
  <c r="T11" i="6" a="1"/>
  <c r="W11" i="22" a="1"/>
  <c r="Y14" i="23" a="1"/>
  <c r="Q15" i="17" a="1"/>
  <c r="P9" i="15" a="1"/>
  <c r="R10" i="17" a="1"/>
  <c r="Z14" i="17" a="1"/>
  <c r="P9" i="17" a="1"/>
  <c r="S7" i="18" a="1"/>
  <c r="Z16" i="22" a="1"/>
  <c r="U4" i="15" a="1"/>
  <c r="S12" i="19" a="1"/>
  <c r="X6" i="22" a="1"/>
  <c r="AA9" i="21" a="1"/>
  <c r="T5" i="14" a="1"/>
  <c r="V7" i="23" a="1"/>
  <c r="Z17" i="21" a="1"/>
  <c r="R13" i="16" a="1"/>
  <c r="Y14" i="22" a="1"/>
  <c r="S15" i="6" a="1"/>
  <c r="AB17" i="23" a="1"/>
  <c r="R8" i="19" a="1"/>
  <c r="T12" i="6" a="1"/>
  <c r="Q13" i="22" a="1"/>
  <c r="Z16" i="6" a="1"/>
  <c r="Q11" i="22" a="1"/>
  <c r="S9" i="21" a="1"/>
  <c r="AA9" i="16" a="1"/>
  <c r="P8" i="19" a="1"/>
  <c r="W14" i="24" a="1"/>
  <c r="S9" i="6" a="1"/>
  <c r="Z12" i="17" a="1"/>
  <c r="O11" i="6" a="1"/>
  <c r="W9" i="22" a="1"/>
  <c r="Z4" i="19" a="1"/>
  <c r="AC5" i="24" a="1"/>
  <c r="U4" i="16" a="1"/>
  <c r="V5" i="23" a="1"/>
  <c r="R10" i="6" a="1"/>
  <c r="Z10" i="18" a="1"/>
  <c r="S16" i="14" a="1"/>
  <c r="Q8" i="16" a="1"/>
  <c r="AA5" i="20" a="1"/>
  <c r="W8" i="15" a="1"/>
  <c r="AE15" i="24" a="1"/>
  <c r="U13" i="18" a="1"/>
  <c r="X5" i="15" a="1"/>
  <c r="Q7" i="14" a="1"/>
  <c r="X7" i="15" a="1"/>
  <c r="T9" i="16" a="1"/>
  <c r="S9" i="14" a="1"/>
  <c r="Y7" i="18" a="1"/>
  <c r="V16" i="18" a="1"/>
  <c r="Z11" i="6" a="1"/>
  <c r="V15" i="21" a="1"/>
  <c r="X14" i="6" a="1"/>
  <c r="Z7" i="21" a="1"/>
  <c r="R15" i="14" a="1"/>
  <c r="AA9" i="20" a="1"/>
  <c r="U5" i="21" a="1"/>
  <c r="R10" i="19" a="1"/>
  <c r="U12" i="6" a="1"/>
  <c r="P15" i="16" a="1"/>
  <c r="U13" i="15" a="1"/>
  <c r="W10" i="21" a="1"/>
  <c r="P5" i="15" a="1"/>
  <c r="P8" i="15" a="1"/>
  <c r="T13" i="21" a="1"/>
  <c r="W4" i="24" a="1"/>
  <c r="S8" i="24" a="1"/>
  <c r="Y13" i="23" a="1"/>
  <c r="Q15" i="20" a="1"/>
  <c r="Q10" i="24" a="1"/>
  <c r="W6" i="23" a="1"/>
  <c r="R14" i="18" a="1"/>
  <c r="AE4" i="24" a="1"/>
  <c r="Z5" i="18" a="1"/>
  <c r="W9" i="17" a="1"/>
  <c r="Y10" i="22" a="1"/>
  <c r="AA10" i="22" a="1"/>
  <c r="O8" i="16" a="1"/>
  <c r="X8" i="20" a="1"/>
  <c r="W6" i="21" a="1"/>
  <c r="V4" i="22" a="1"/>
  <c r="V14" i="16" a="1"/>
  <c r="S8" i="17" a="1"/>
  <c r="R6" i="23" a="1"/>
  <c r="P14" i="22" a="1"/>
  <c r="R8" i="20" a="1"/>
  <c r="V11" i="22" a="1"/>
  <c r="U11" i="18" a="1"/>
  <c r="X6" i="18" a="1"/>
  <c r="T15" i="17" a="1"/>
  <c r="P14" i="15" a="1"/>
  <c r="S13" i="19" a="1"/>
  <c r="U5" i="14" a="1"/>
  <c r="Z13" i="23" a="1"/>
  <c r="AA4" i="16" a="1"/>
  <c r="T14" i="22" a="1"/>
  <c r="AB6" i="23" a="1"/>
  <c r="Y13" i="6" a="1"/>
  <c r="S5" i="20" a="1"/>
  <c r="AB13" i="24" a="1"/>
  <c r="AA4" i="15" a="1"/>
  <c r="T17" i="23" a="1"/>
  <c r="W9" i="20" a="1"/>
  <c r="U8" i="20" a="1"/>
  <c r="O4" i="20" a="1"/>
  <c r="S14" i="14" a="1"/>
  <c r="S11" i="16" a="1"/>
  <c r="T16" i="23" a="1"/>
  <c r="W7" i="22" a="1"/>
  <c r="T6" i="22" a="1"/>
  <c r="Z8" i="21" a="1"/>
  <c r="T15" i="24" a="1"/>
  <c r="T14" i="16" a="1"/>
  <c r="R10" i="22" a="1"/>
  <c r="AA14" i="15" a="1"/>
  <c r="AA15" i="6" a="1"/>
  <c r="T5" i="6" a="1"/>
  <c r="U14" i="20" a="1"/>
  <c r="S8" i="21" a="1"/>
  <c r="X7" i="24" a="1"/>
  <c r="V12" i="22" a="1"/>
  <c r="P4" i="6" a="1"/>
  <c r="T10" i="18" a="1"/>
  <c r="Z14" i="14" a="1"/>
  <c r="S10" i="14" a="1"/>
  <c r="S7" i="24" a="1"/>
  <c r="O6" i="14" a="1"/>
  <c r="T11" i="21" a="1"/>
  <c r="AC12" i="24" a="1"/>
  <c r="W16" i="14" a="1"/>
  <c r="Y16" i="17" a="1"/>
  <c r="P14" i="17" a="1"/>
  <c r="S9" i="23" a="1"/>
  <c r="Q15" i="21" a="1"/>
  <c r="X15" i="24" a="1"/>
  <c r="V8" i="14" a="1"/>
  <c r="Z4" i="14" a="1"/>
  <c r="S4" i="19" a="1"/>
  <c r="Q13" i="23" a="1"/>
  <c r="P13" i="14" a="1"/>
  <c r="Z10" i="23" a="1"/>
  <c r="S14" i="18" a="1"/>
  <c r="R12" i="14" a="1"/>
  <c r="U11" i="17" a="1"/>
  <c r="Q5" i="23" a="1"/>
  <c r="X16" i="18" a="1"/>
  <c r="AD17" i="24" a="1"/>
  <c r="Y11" i="18" a="1"/>
  <c r="X7" i="20" a="1"/>
  <c r="Z9" i="21" a="1"/>
  <c r="Y16" i="21" a="1"/>
  <c r="Y10" i="24" a="1"/>
  <c r="O8" i="18" a="1"/>
  <c r="Y7" i="17" a="1"/>
  <c r="T5" i="17" a="1"/>
  <c r="AB4" i="24" a="1"/>
  <c r="P9" i="23" a="1"/>
  <c r="U4" i="18" a="1"/>
  <c r="P4" i="19" a="1"/>
  <c r="AC15" i="23" a="1"/>
  <c r="W5" i="23" a="1"/>
  <c r="W11" i="24" a="1"/>
  <c r="V17" i="24" a="1"/>
  <c r="U4" i="22" a="1"/>
  <c r="U16" i="22" a="1"/>
  <c r="AD11" i="23" a="1"/>
  <c r="T4" i="6" a="1"/>
  <c r="X6" i="19" a="1"/>
  <c r="Q16" i="18" a="1"/>
  <c r="P14" i="20" a="1"/>
  <c r="U15" i="22" a="1"/>
  <c r="T15" i="20" a="1"/>
  <c r="W13" i="21" a="1"/>
  <c r="T14" i="20" a="1"/>
  <c r="AA7" i="23" a="1"/>
  <c r="V14" i="17" a="1"/>
  <c r="AC8" i="23" a="1"/>
  <c r="Q14" i="22" a="1"/>
  <c r="S4" i="15" a="1"/>
  <c r="R12" i="19" a="1"/>
  <c r="S13" i="6" a="1"/>
  <c r="R6" i="22" a="1"/>
  <c r="X11" i="21" a="1"/>
  <c r="AA4" i="14" a="1"/>
  <c r="AA16" i="19" a="1"/>
  <c r="W8" i="23" a="1"/>
  <c r="W17" i="22" a="1"/>
  <c r="P4" i="18" a="1"/>
  <c r="W6" i="22" a="1"/>
  <c r="R4" i="6" a="1"/>
  <c r="X12" i="22" a="1"/>
  <c r="AA16" i="6" a="1"/>
  <c r="O9" i="14" a="1"/>
  <c r="Q9" i="21" a="1"/>
  <c r="O11" i="21" a="1"/>
  <c r="AA9" i="23" a="1"/>
  <c r="Q15" i="6" a="1"/>
  <c r="V9" i="18" a="1"/>
  <c r="U15" i="16" a="1"/>
  <c r="Y12" i="20" a="1"/>
  <c r="U5" i="19" a="1"/>
  <c r="R7" i="20" a="1"/>
  <c r="AA4" i="23" a="1"/>
  <c r="Z4" i="24" a="1"/>
  <c r="Z6" i="24" a="1"/>
  <c r="AA6" i="17" a="1"/>
  <c r="W5" i="16" a="1"/>
  <c r="U14" i="21" a="1"/>
  <c r="AA12" i="15" a="1"/>
  <c r="P9" i="14" a="1"/>
  <c r="U5" i="20" a="1"/>
  <c r="X9" i="21" a="1"/>
  <c r="S5" i="24" a="1"/>
  <c r="Y6" i="6" a="1"/>
  <c r="T5" i="16" a="1"/>
  <c r="P8" i="14" a="1"/>
  <c r="S16" i="22" a="1"/>
  <c r="AA10" i="18" a="1"/>
  <c r="S10" i="22" a="1"/>
  <c r="Q16" i="21" a="1"/>
  <c r="S11" i="18" a="1"/>
  <c r="U14" i="15" a="1"/>
  <c r="Z16" i="16" a="1"/>
  <c r="Z6" i="6" a="1"/>
  <c r="P6" i="19" a="1"/>
  <c r="U14" i="19" a="1"/>
  <c r="X14" i="20" a="1"/>
  <c r="Z11" i="20" a="1"/>
  <c r="AA7" i="14" a="1"/>
  <c r="O7" i="15" a="1"/>
  <c r="AB8" i="23" a="1"/>
  <c r="R7" i="14" a="1"/>
  <c r="R16" i="6" a="1"/>
  <c r="W10" i="14" a="1"/>
  <c r="V4" i="16" a="1"/>
  <c r="AA13" i="19" a="1"/>
  <c r="W6" i="24" a="1"/>
  <c r="T7" i="14" a="1"/>
  <c r="X10" i="19" a="1"/>
  <c r="P15" i="19" a="1"/>
  <c r="Q6" i="18" a="1"/>
  <c r="W8" i="20" a="1"/>
  <c r="AC16" i="24" a="1"/>
  <c r="Z13" i="15" a="1"/>
  <c r="AA12" i="22" a="1"/>
  <c r="O5" i="22" a="1"/>
  <c r="S15" i="19" a="1"/>
  <c r="Z6" i="17" a="1"/>
  <c r="AE11" i="23" a="1"/>
  <c r="Z10" i="19" a="1"/>
  <c r="S7" i="21" a="1"/>
  <c r="Y5" i="24" a="1"/>
  <c r="S12" i="22" a="1"/>
  <c r="AA15" i="21" a="1"/>
  <c r="R9" i="19" a="1"/>
  <c r="U10" i="6" a="1"/>
  <c r="O5" i="6" a="1"/>
  <c r="Q7" i="22" a="1"/>
  <c r="Z5" i="6" a="1"/>
  <c r="Z12" i="18" a="1"/>
  <c r="O6" i="22" a="1"/>
  <c r="W12" i="15" a="1"/>
  <c r="P10" i="19" a="1"/>
  <c r="U14" i="16" a="1"/>
  <c r="S9" i="16" a="1"/>
  <c r="R5" i="15" a="1"/>
  <c r="S4" i="21" a="1"/>
  <c r="V12" i="17" a="1"/>
  <c r="Q12" i="17" a="1"/>
  <c r="R13" i="22" a="1"/>
  <c r="T13" i="15" a="1"/>
  <c r="AA12" i="14" a="1"/>
  <c r="T7" i="23" a="1"/>
  <c r="W14" i="19" a="1"/>
  <c r="P4" i="21" a="1"/>
  <c r="Q9" i="20" a="1"/>
  <c r="T13" i="6" a="1"/>
  <c r="AA5" i="18" a="1"/>
  <c r="Z7" i="18" a="1"/>
  <c r="W6" i="6" a="1"/>
  <c r="AA12" i="21" a="1"/>
  <c r="T5" i="24" a="1"/>
  <c r="W4" i="20" a="1"/>
  <c r="Y5" i="18" a="1"/>
  <c r="AA14" i="22" a="1"/>
  <c r="W8" i="6" a="1"/>
  <c r="V16" i="6" a="1"/>
  <c r="W7" i="20" a="1"/>
  <c r="V4" i="18" a="1"/>
  <c r="X6" i="16" a="1"/>
  <c r="P8" i="20" a="1"/>
  <c r="U9" i="16" a="1"/>
  <c r="P10" i="17" a="1"/>
  <c r="T5" i="20" a="1"/>
  <c r="Z10" i="14" a="1"/>
  <c r="AD15" i="24" a="1"/>
  <c r="Z12" i="19" a="1"/>
  <c r="P17" i="23" a="1"/>
  <c r="U14" i="17" a="1"/>
  <c r="AD5" i="23" a="1"/>
  <c r="W7" i="18" a="1"/>
  <c r="S10" i="20" a="1"/>
  <c r="T16" i="14" a="1"/>
  <c r="X16" i="16" a="1"/>
  <c r="T4" i="18" a="1"/>
  <c r="O7" i="17" a="1"/>
  <c r="R12" i="18" a="1"/>
  <c r="Q4" i="20" a="1"/>
  <c r="Q9" i="23" a="1"/>
  <c r="Y4" i="22" a="1"/>
  <c r="U9" i="22" a="1"/>
  <c r="Q6" i="16" a="1"/>
  <c r="R16" i="18" a="1"/>
  <c r="X9" i="16" a="1"/>
  <c r="O12" i="16" a="1"/>
  <c r="T15" i="22" a="1"/>
  <c r="W4" i="14" a="1"/>
  <c r="P12" i="23" a="1"/>
  <c r="O12" i="17" a="1"/>
  <c r="R7" i="6" a="1"/>
  <c r="Z5" i="20" a="1"/>
  <c r="X9" i="6" a="1"/>
  <c r="P7" i="22" a="1"/>
  <c r="X11" i="16" a="1"/>
  <c r="S15" i="22" a="1"/>
  <c r="Q10" i="6" a="1"/>
  <c r="V8" i="6" a="1"/>
  <c r="P15" i="22" a="1"/>
  <c r="R9" i="6" a="1"/>
  <c r="P14" i="6" a="1"/>
  <c r="Y8" i="17" a="1"/>
  <c r="P12" i="22" a="1"/>
  <c r="T14" i="17" a="1"/>
  <c r="AB16" i="23" a="1"/>
  <c r="T4" i="17" a="1"/>
  <c r="W14" i="23" a="1"/>
  <c r="X11" i="17" a="1"/>
  <c r="Z11" i="17" a="1"/>
  <c r="AA10" i="15" a="1"/>
  <c r="W13" i="18" a="1"/>
  <c r="P6" i="16" a="1"/>
  <c r="R9" i="18" a="1"/>
  <c r="Z16" i="18" a="1"/>
  <c r="Y7" i="22" a="1"/>
  <c r="Y14" i="21" a="1"/>
  <c r="P17" i="21" a="1"/>
  <c r="S6" i="22" a="1"/>
  <c r="T5" i="15" a="1"/>
  <c r="S7" i="19" a="1"/>
  <c r="P16" i="20" a="1"/>
  <c r="R12" i="21" a="1"/>
  <c r="P16" i="17" a="1"/>
  <c r="AC17" i="24" a="1"/>
  <c r="P11" i="21" a="1"/>
  <c r="O13" i="21" a="1"/>
  <c r="X8" i="23" a="1"/>
  <c r="Q13" i="15" a="1"/>
  <c r="P5" i="16" a="1"/>
  <c r="W9" i="19" a="1"/>
  <c r="P15" i="17" a="1"/>
  <c r="AB6" i="24" a="1"/>
  <c r="O9" i="19" a="1"/>
  <c r="P10" i="22" a="1"/>
  <c r="AD12" i="24" a="1"/>
  <c r="AE13" i="24" a="1"/>
  <c r="X4" i="18" a="1"/>
  <c r="AC14" i="23" a="1"/>
  <c r="T17" i="22" a="1"/>
  <c r="T5" i="23" a="1"/>
  <c r="Y16" i="18" a="1"/>
  <c r="Q8" i="20" a="1"/>
  <c r="Y5" i="6" a="1"/>
  <c r="T9" i="20" a="1"/>
  <c r="T5" i="19" a="1"/>
  <c r="Z4" i="16" a="1"/>
  <c r="Q11" i="20" a="1"/>
  <c r="V5" i="24" a="1"/>
  <c r="U8" i="14" a="1"/>
  <c r="Z16" i="23" a="1"/>
  <c r="X4" i="17" a="1"/>
  <c r="Z9" i="17" a="1"/>
  <c r="T14" i="19" a="1"/>
  <c r="V16" i="16" a="1"/>
  <c r="O15" i="20" a="1"/>
  <c r="P9" i="16" a="1"/>
  <c r="S6" i="20" a="1"/>
  <c r="S13" i="24" a="1"/>
  <c r="P8" i="21" a="1"/>
  <c r="V4" i="21" a="1"/>
  <c r="Q7" i="16" a="1"/>
  <c r="R7" i="15" a="1"/>
  <c r="W15" i="14" a="1"/>
  <c r="W5" i="19" a="1"/>
  <c r="AB15" i="23" a="1"/>
  <c r="Y7" i="16" a="1"/>
  <c r="T15" i="15" a="1"/>
  <c r="U10" i="19" a="1"/>
  <c r="Y17" i="22" a="1"/>
  <c r="Z12" i="6" a="1"/>
  <c r="P14" i="18" a="1"/>
  <c r="X5" i="18" a="1"/>
  <c r="Q4" i="21" a="1"/>
  <c r="R13" i="14" a="1"/>
  <c r="AC7" i="24" a="1"/>
  <c r="T11" i="20" a="1"/>
  <c r="Y15" i="18" a="1"/>
  <c r="X7" i="22" a="1"/>
  <c r="P8" i="22" a="1"/>
  <c r="R4" i="21" a="1"/>
  <c r="AA5" i="22" a="1"/>
  <c r="O10" i="6" a="1"/>
  <c r="X14" i="22" a="1"/>
  <c r="T6" i="24" a="1"/>
  <c r="R8" i="21" a="1"/>
  <c r="P12" i="15" a="1"/>
  <c r="O11" i="18" a="1"/>
  <c r="P12" i="24" a="1"/>
  <c r="T8" i="15" a="1"/>
  <c r="Y17" i="24" a="1"/>
  <c r="P10" i="20" a="1"/>
  <c r="AA12" i="16" a="1"/>
  <c r="Q7" i="6" a="1"/>
  <c r="AA13" i="18" a="1"/>
  <c r="V9" i="21" a="1"/>
  <c r="Z13" i="16" a="1"/>
  <c r="AA15" i="24" a="1"/>
  <c r="P12" i="18" a="1"/>
  <c r="T12" i="24" a="1"/>
  <c r="V16" i="21" a="1"/>
  <c r="V11" i="18" a="1"/>
  <c r="P8" i="24" a="1"/>
  <c r="P13" i="24" a="1"/>
  <c r="AA14" i="21" a="1"/>
  <c r="R15" i="24" a="1"/>
  <c r="X16" i="15" a="1"/>
  <c r="X15" i="16" a="1"/>
  <c r="V10" i="6" a="1"/>
  <c r="P16" i="6" a="1"/>
  <c r="W6" i="17" a="1"/>
  <c r="Y11" i="23" a="1"/>
  <c r="P8" i="23" a="1"/>
  <c r="U6" i="17" a="1"/>
  <c r="Y16" i="16" a="1"/>
  <c r="Y14" i="14" a="1"/>
  <c r="W8" i="18" a="1"/>
  <c r="U10" i="16" a="1"/>
  <c r="U11" i="19" a="1"/>
  <c r="AE13" i="23" a="1"/>
  <c r="AA11" i="6" a="1"/>
  <c r="W10" i="23" a="1"/>
  <c r="S14" i="24" a="1"/>
  <c r="S7" i="17" a="1"/>
  <c r="P4" i="14" a="1"/>
  <c r="W9" i="23" a="1"/>
  <c r="AE12" i="24" a="1"/>
  <c r="T11" i="16" a="1"/>
  <c r="Q12" i="18" a="1"/>
  <c r="V14" i="14" a="1"/>
  <c r="Q13" i="24" a="1"/>
  <c r="AE6" i="24" a="1"/>
  <c r="AD4" i="24" a="1"/>
  <c r="T9" i="6" a="1"/>
  <c r="S12" i="17" a="1"/>
  <c r="R8" i="22" a="1"/>
  <c r="Q12" i="15" a="1"/>
  <c r="R17" i="24" a="1"/>
  <c r="U5" i="16" a="1"/>
  <c r="S12" i="23" a="1"/>
  <c r="R6" i="17" a="1"/>
  <c r="O14" i="20" a="1"/>
  <c r="Q11" i="19" a="1"/>
  <c r="V13" i="6" a="1"/>
  <c r="V15" i="6" a="1"/>
  <c r="R11" i="16" a="1"/>
  <c r="V16" i="14" a="1"/>
  <c r="S7" i="23" a="1"/>
  <c r="P10" i="14" a="1"/>
  <c r="R14" i="6" a="1"/>
  <c r="S9" i="18" a="1"/>
  <c r="T12" i="22" a="1"/>
  <c r="Z12" i="15" a="1"/>
  <c r="X9" i="15" a="1"/>
  <c r="Z10" i="17" a="1"/>
  <c r="W9" i="6" a="1"/>
  <c r="U7" i="16" a="1"/>
  <c r="AC4" i="23" a="1"/>
  <c r="V8" i="15" a="1"/>
  <c r="Y17" i="23" a="1"/>
  <c r="U9" i="19" a="1"/>
  <c r="AA10" i="6" a="1"/>
  <c r="Z11" i="14" a="1"/>
  <c r="V13" i="14" a="1"/>
  <c r="R12" i="17" a="1"/>
  <c r="Y14" i="16" a="1"/>
  <c r="Y12" i="17" a="1"/>
  <c r="U16" i="24" a="1"/>
  <c r="S7" i="22" a="1"/>
  <c r="Q11" i="17" a="1"/>
  <c r="U10" i="20" a="1"/>
  <c r="R7" i="18" a="1"/>
  <c r="Z15" i="24" a="1"/>
  <c r="Q13" i="20" a="1"/>
  <c r="O16" i="16" a="1"/>
  <c r="U16" i="20" a="1"/>
  <c r="AE9" i="24" a="1"/>
  <c r="O12" i="20" a="1"/>
  <c r="V4" i="24" a="1"/>
  <c r="O16" i="6" a="1"/>
  <c r="Y4" i="14" a="1"/>
  <c r="T16" i="21" a="1"/>
  <c r="Y15" i="14" a="1"/>
  <c r="Y4" i="16" a="1"/>
  <c r="U13" i="17" a="1"/>
  <c r="X16" i="23" a="1"/>
  <c r="O12" i="18" a="1"/>
  <c r="R5" i="18" a="1"/>
  <c r="Z15" i="15" a="1"/>
  <c r="Y8" i="23" a="1"/>
  <c r="AA6" i="18" a="1"/>
  <c r="P16" i="24" a="1"/>
  <c r="V12" i="20" a="1"/>
  <c r="Y6" i="14" a="1"/>
  <c r="W5" i="6" a="1"/>
  <c r="Z11" i="21" a="1"/>
  <c r="S4" i="22" a="1"/>
  <c r="P13" i="15" a="1"/>
  <c r="T14" i="18" a="1"/>
  <c r="S16" i="21" a="1"/>
  <c r="O13" i="20" a="1"/>
  <c r="AD4" i="23" a="1"/>
  <c r="T8" i="23" a="1"/>
  <c r="R4" i="19" a="1"/>
  <c r="V5" i="20" a="1"/>
  <c r="Y5" i="15" a="1"/>
  <c r="P6" i="14" a="1"/>
  <c r="T14" i="24" a="1"/>
  <c r="Z5" i="14" a="1"/>
  <c r="T7" i="18" a="1"/>
  <c r="AA6" i="14" a="1"/>
  <c r="V12" i="21" a="1"/>
  <c r="AB16" i="24" a="1"/>
  <c r="X7" i="19" a="1"/>
  <c r="Y9" i="6" a="1"/>
  <c r="X8" i="24" a="1"/>
  <c r="AC5" i="23" a="1"/>
  <c r="S5" i="22" a="1"/>
  <c r="Z14" i="23" a="1"/>
  <c r="Y9" i="14" a="1"/>
  <c r="R11" i="17" a="1"/>
  <c r="T13" i="19" a="1"/>
  <c r="X8" i="19" a="1"/>
  <c r="P13" i="16" a="1"/>
  <c r="T13" i="24" a="1"/>
  <c r="R15" i="6" a="1"/>
  <c r="V5" i="16" a="1"/>
  <c r="S15" i="20" a="1"/>
  <c r="AD13" i="23" a="1"/>
  <c r="V5" i="6" a="1"/>
  <c r="S13" i="17" a="1"/>
  <c r="T11" i="15" a="1"/>
  <c r="P5" i="24" a="1"/>
  <c r="S6" i="23" a="1"/>
  <c r="Z9" i="22" a="1"/>
  <c r="R7" i="19" a="1"/>
  <c r="AA7" i="17" a="1"/>
  <c r="Y7" i="24" a="1"/>
  <c r="AA9" i="14" a="1"/>
  <c r="Y8" i="19" a="1"/>
  <c r="AA7" i="18" a="1"/>
  <c r="AC12" i="23" a="1"/>
  <c r="U4" i="6" a="1"/>
  <c r="AA16" i="20" a="1"/>
  <c r="Z9" i="19" a="1"/>
  <c r="O4" i="18" a="1"/>
  <c r="T14" i="15" a="1"/>
  <c r="Z14" i="16" a="1"/>
  <c r="O7" i="18" a="1"/>
  <c r="W12" i="17" a="1"/>
  <c r="T13" i="16" a="1"/>
  <c r="W16" i="24" a="1"/>
  <c r="AC17" i="23" a="1"/>
  <c r="AA11" i="22" a="1"/>
  <c r="O7" i="14" a="1"/>
  <c r="S7" i="16" a="1"/>
  <c r="X16" i="20" a="1"/>
  <c r="X16" i="21" a="1"/>
  <c r="AB13" i="23" a="1"/>
  <c r="W4" i="17" a="1"/>
  <c r="Y11" i="16" a="1"/>
  <c r="V16" i="19" a="1"/>
  <c r="S12" i="14" a="1"/>
  <c r="R14" i="14" a="1"/>
  <c r="S16" i="20" a="1"/>
  <c r="S12" i="18" a="1"/>
  <c r="P6" i="21" a="1"/>
  <c r="W12" i="19" a="1"/>
  <c r="Y6" i="17" a="1"/>
  <c r="S12" i="24" a="1"/>
  <c r="P11" i="15" a="1"/>
  <c r="V15" i="14" a="1"/>
  <c r="O7" i="20" a="1"/>
  <c r="W5" i="17" a="1"/>
  <c r="AA5" i="16" a="1"/>
  <c r="U6" i="18" a="1"/>
  <c r="AA6" i="16" a="1"/>
  <c r="V9" i="23" a="1"/>
  <c r="U11" i="24" a="1"/>
  <c r="V12" i="18" a="1"/>
  <c r="V4" i="6" a="1"/>
  <c r="Q4" i="19" a="1"/>
  <c r="Z8" i="20" a="1"/>
  <c r="Z4" i="6" a="1"/>
  <c r="O10" i="22" a="1"/>
  <c r="U15" i="21" a="1"/>
  <c r="R15" i="17" a="1"/>
  <c r="AD17" i="23" a="1"/>
  <c r="AD13" i="24" a="1"/>
  <c r="T6" i="21" a="1"/>
  <c r="S13" i="20" a="1"/>
  <c r="V15" i="23" a="1"/>
  <c r="U12" i="19" a="1"/>
  <c r="R11" i="20" a="1"/>
  <c r="T7" i="22" a="1"/>
  <c r="T8" i="17" a="1"/>
  <c r="U4" i="24" a="1"/>
  <c r="S13" i="22" a="1"/>
  <c r="Y8" i="24" a="1"/>
  <c r="V9" i="20" a="1"/>
  <c r="U13" i="14" a="1"/>
  <c r="U9" i="14" a="1"/>
  <c r="Y13" i="20" a="1"/>
  <c r="AC4" i="24" a="1"/>
  <c r="U5" i="18" a="1"/>
  <c r="U13" i="19" a="1"/>
  <c r="Y12" i="21" a="1"/>
  <c r="R7" i="24" a="1"/>
  <c r="O5" i="16" a="1"/>
  <c r="S13" i="21" a="1"/>
  <c r="O4" i="21" a="1"/>
  <c r="W14" i="22" a="1"/>
  <c r="S5" i="15" a="1"/>
  <c r="O6" i="6" a="1"/>
  <c r="AA8" i="21" a="1"/>
  <c r="Y16" i="24" a="1"/>
  <c r="V7" i="16" a="1"/>
  <c r="Y4" i="15" a="1"/>
  <c r="Q6" i="15" a="1"/>
  <c r="Q14" i="15" a="1"/>
  <c r="Z10" i="16" a="1"/>
  <c r="O4" i="6" a="1"/>
  <c r="V14" i="21" a="1"/>
  <c r="U12" i="22" a="1"/>
  <c r="W12" i="22" a="1"/>
  <c r="S10" i="15" a="1"/>
  <c r="Y13" i="21" a="1"/>
  <c r="T4" i="21" a="1"/>
  <c r="U10" i="18" a="1"/>
  <c r="R7" i="21" a="1"/>
  <c r="AA16" i="21" a="1"/>
  <c r="R16" i="19" a="1"/>
  <c r="X16" i="14" a="1"/>
  <c r="X6" i="21" a="1"/>
  <c r="P14" i="21" a="1"/>
  <c r="R11" i="23" a="1"/>
  <c r="V12" i="19" a="1"/>
  <c r="T8" i="6" a="1"/>
  <c r="AC16" i="23" a="1"/>
  <c r="P6" i="22" a="1"/>
  <c r="Y16" i="14" a="1"/>
  <c r="Z5" i="16" a="1"/>
  <c r="V14" i="15" a="1"/>
  <c r="U7" i="19" a="1"/>
  <c r="S4" i="6" a="1"/>
  <c r="AC7" i="23" a="1"/>
  <c r="Q13" i="14" a="1"/>
  <c r="P6" i="6" a="1"/>
  <c r="R10" i="24" a="1"/>
  <c r="W4" i="6" a="1"/>
  <c r="S11" i="14" a="1"/>
  <c r="T7" i="15" a="1"/>
  <c r="Q16" i="24" a="1"/>
  <c r="T12" i="19" a="1"/>
  <c r="U7" i="22" a="1"/>
  <c r="Q8" i="19" a="1"/>
  <c r="W15" i="21" a="1"/>
  <c r="W4" i="18" a="1"/>
  <c r="Z16" i="24" a="1"/>
  <c r="U5" i="24" a="1"/>
  <c r="T16" i="17" a="1"/>
  <c r="T6" i="18" a="1"/>
  <c r="P15" i="18" a="1"/>
  <c r="X9" i="20" a="1"/>
  <c r="AB7" i="24" a="1"/>
  <c r="V7" i="14" a="1"/>
  <c r="V6" i="15" a="1"/>
  <c r="S11" i="21" a="1"/>
  <c r="X13" i="22" a="1"/>
  <c r="V7" i="21" a="1"/>
  <c r="AD7" i="23" a="1"/>
  <c r="P9" i="22" a="1"/>
  <c r="R6" i="19" a="1"/>
  <c r="V15" i="20" a="1"/>
  <c r="P5" i="14" a="1"/>
  <c r="AD8" i="23" a="1"/>
  <c r="Y5" i="19" a="1"/>
  <c r="Q13" i="19" a="1"/>
  <c r="AB11" i="23" a="1"/>
  <c r="S17" i="22" a="1"/>
  <c r="R5" i="21" a="1"/>
  <c r="X10" i="22" a="1"/>
  <c r="Q16" i="16" a="1"/>
  <c r="W5" i="21" a="1"/>
  <c r="V5" i="17" a="1"/>
  <c r="U11" i="14" a="1"/>
  <c r="P13" i="19" a="1"/>
  <c r="AC13" i="23" a="1"/>
  <c r="U6" i="21" a="1"/>
  <c r="P11" i="6" a="1"/>
  <c r="Q9" i="16" a="1"/>
  <c r="Q16" i="19" a="1"/>
  <c r="AA7" i="6" a="1"/>
  <c r="T15" i="6" a="1"/>
  <c r="Y7" i="6" a="1"/>
  <c r="AA8" i="22" a="1"/>
  <c r="V10" i="18" a="1"/>
  <c r="Y14" i="20" a="1"/>
  <c r="P7" i="16" a="1"/>
  <c r="O9" i="16" a="1"/>
  <c r="S6" i="16" a="1"/>
  <c r="S15" i="21" a="1"/>
  <c r="AC14" i="24" a="1"/>
  <c r="Y12" i="19" a="1"/>
  <c r="Z7" i="14" a="1"/>
  <c r="Z4" i="22" a="1"/>
  <c r="U11" i="23" a="1"/>
  <c r="O12" i="6" a="1"/>
  <c r="AE16" i="24" a="1"/>
  <c r="O5" i="21" a="1"/>
  <c r="W4" i="21" a="1"/>
  <c r="V15" i="19" a="1"/>
  <c r="AA11" i="15" a="1"/>
  <c r="T11" i="23" a="1"/>
  <c r="Y4" i="19" a="1"/>
  <c r="AA12" i="18" a="1"/>
  <c r="P6" i="24" a="1"/>
  <c r="Y10" i="19" a="1"/>
  <c r="W15" i="23" a="1"/>
  <c r="O11" i="16" a="1"/>
  <c r="Q5" i="14" a="1"/>
  <c r="T11" i="24" a="1"/>
  <c r="Q7" i="15" a="1"/>
  <c r="Y10" i="16" a="1"/>
  <c r="O15" i="22" a="1"/>
  <c r="S5" i="14" a="1"/>
  <c r="AA5" i="6" a="1"/>
  <c r="W10" i="16" a="1"/>
  <c r="Y17" i="21" a="1"/>
  <c r="X12" i="15" a="1"/>
  <c r="O11" i="20" a="1"/>
  <c r="V10" i="17" a="1"/>
  <c r="U11" i="6" a="1"/>
  <c r="W16" i="22" a="1"/>
  <c r="W14" i="16" a="1"/>
  <c r="X6" i="14" a="1"/>
  <c r="U5" i="6" a="1"/>
  <c r="Y10" i="23" a="1"/>
  <c r="U7" i="6" a="1"/>
  <c r="S11" i="24" a="1"/>
  <c r="S8" i="14" a="1"/>
  <c r="Y6" i="19" a="1"/>
  <c r="T11" i="14" a="1"/>
  <c r="W10" i="6" a="1"/>
  <c r="U15" i="24" a="1"/>
  <c r="T10" i="20" a="1"/>
  <c r="V13" i="24" a="1"/>
  <c r="P14" i="14" a="1"/>
  <c r="X9" i="24" a="1"/>
  <c r="R9" i="16" a="1"/>
  <c r="R9" i="16" l="1"/>
  <c r="X9" i="24"/>
  <c r="P14" i="14"/>
  <c r="V13" i="24"/>
  <c r="T10" i="20"/>
  <c r="U15" i="24"/>
  <c r="W10" i="6"/>
  <c r="T11" i="14"/>
  <c r="Y6" i="19"/>
  <c r="S8" i="14"/>
  <c r="S11" i="24"/>
  <c r="U7" i="6"/>
  <c r="Y10" i="23"/>
  <c r="U5" i="6"/>
  <c r="X6" i="14"/>
  <c r="W14" i="16"/>
  <c r="W16" i="22"/>
  <c r="U11" i="6"/>
  <c r="V10" i="17"/>
  <c r="O11" i="20"/>
  <c r="X12" i="15"/>
  <c r="Y17" i="21"/>
  <c r="W10" i="16"/>
  <c r="AA5" i="6"/>
  <c r="S5" i="14"/>
  <c r="O15" i="22"/>
  <c r="Y10" i="16"/>
  <c r="Q7" i="15"/>
  <c r="T11" i="24"/>
  <c r="Q5" i="14"/>
  <c r="O11" i="16"/>
  <c r="W15" i="23"/>
  <c r="Y10" i="19"/>
  <c r="P6" i="24"/>
  <c r="AA12" i="18"/>
  <c r="Y4" i="19"/>
  <c r="T11" i="23"/>
  <c r="AA11" i="15"/>
  <c r="V15" i="19"/>
  <c r="W4" i="21"/>
  <c r="O5" i="21"/>
  <c r="AE16" i="24"/>
  <c r="O12" i="6"/>
  <c r="U11" i="23"/>
  <c r="Z4" i="22"/>
  <c r="Z7" i="14"/>
  <c r="Y12" i="19"/>
  <c r="AC14" i="24"/>
  <c r="S15" i="21"/>
  <c r="S6" i="16"/>
  <c r="O9" i="16"/>
  <c r="P7" i="16"/>
  <c r="Y14" i="20"/>
  <c r="V10" i="18"/>
  <c r="AA8" i="22"/>
  <c r="Y7" i="6"/>
  <c r="T15" i="6"/>
  <c r="AA7" i="6"/>
  <c r="Q16" i="19"/>
  <c r="Q9" i="16"/>
  <c r="P11" i="6"/>
  <c r="U6" i="21"/>
  <c r="AC13" i="23"/>
  <c r="P13" i="19"/>
  <c r="U11" i="14"/>
  <c r="V5" i="17"/>
  <c r="W5" i="21"/>
  <c r="Q16" i="16"/>
  <c r="X10" i="22"/>
  <c r="R5" i="21"/>
  <c r="S17" i="22"/>
  <c r="AB11" i="23"/>
  <c r="Q13" i="19"/>
  <c r="Y5" i="19"/>
  <c r="AD8" i="23"/>
  <c r="P5" i="14"/>
  <c r="V15" i="20"/>
  <c r="R6" i="19"/>
  <c r="P9" i="22"/>
  <c r="AD7" i="23"/>
  <c r="V7" i="21"/>
  <c r="X13" i="22"/>
  <c r="S11" i="21"/>
  <c r="V6" i="15"/>
  <c r="V7" i="14"/>
  <c r="AB7" i="24"/>
  <c r="X9" i="20"/>
  <c r="P15" i="18"/>
  <c r="T6" i="18"/>
  <c r="T16" i="17"/>
  <c r="U5" i="24"/>
  <c r="Z16" i="24"/>
  <c r="W4" i="18"/>
  <c r="W15" i="21"/>
  <c r="Q8" i="19"/>
  <c r="U7" i="22"/>
  <c r="T12" i="19"/>
  <c r="Q16" i="24"/>
  <c r="T7" i="15"/>
  <c r="S11" i="14"/>
  <c r="W4" i="6"/>
  <c r="R10" i="24"/>
  <c r="P6" i="6"/>
  <c r="Q13" i="14"/>
  <c r="AC7" i="23"/>
  <c r="S4" i="6"/>
  <c r="U7" i="19"/>
  <c r="V14" i="15"/>
  <c r="Z5" i="16"/>
  <c r="Y16" i="14"/>
  <c r="P6" i="22"/>
  <c r="AC16" i="23"/>
  <c r="T8" i="6"/>
  <c r="V12" i="19"/>
  <c r="R11" i="23"/>
  <c r="P14" i="21"/>
  <c r="X6" i="21"/>
  <c r="X16" i="14"/>
  <c r="R16" i="19"/>
  <c r="AA16" i="21"/>
  <c r="R7" i="21"/>
  <c r="U10" i="18"/>
  <c r="T4" i="21"/>
  <c r="Y13" i="21"/>
  <c r="S10" i="15"/>
  <c r="W12" i="22"/>
  <c r="U12" i="22"/>
  <c r="V14" i="21"/>
  <c r="O4" i="6"/>
  <c r="Z10" i="16"/>
  <c r="Q14" i="15"/>
  <c r="Q6" i="15"/>
  <c r="Y4" i="15"/>
  <c r="V7" i="16"/>
  <c r="Y16" i="24"/>
  <c r="AA8" i="21"/>
  <c r="O6" i="6"/>
  <c r="S5" i="15"/>
  <c r="W14" i="22"/>
  <c r="O4" i="21"/>
  <c r="S13" i="21"/>
  <c r="O5" i="16"/>
  <c r="R7" i="24"/>
  <c r="Y12" i="21"/>
  <c r="U13" i="19"/>
  <c r="U5" i="18"/>
  <c r="AC4" i="24"/>
  <c r="Y13" i="20"/>
  <c r="U9" i="14"/>
  <c r="U13" i="14"/>
  <c r="V9" i="20"/>
  <c r="Y8" i="24"/>
  <c r="S13" i="22"/>
  <c r="U4" i="24"/>
  <c r="T8" i="17"/>
  <c r="T7" i="22"/>
  <c r="R11" i="20"/>
  <c r="U12" i="19"/>
  <c r="V15" i="23"/>
  <c r="S13" i="20"/>
  <c r="T6" i="21"/>
  <c r="AD13" i="24"/>
  <c r="AD17" i="23"/>
  <c r="R15" i="17"/>
  <c r="U15" i="21"/>
  <c r="O10" i="22"/>
  <c r="Z4" i="6"/>
  <c r="Z8" i="20"/>
  <c r="Q4" i="19"/>
  <c r="V4" i="6"/>
  <c r="V12" i="18"/>
  <c r="U11" i="24"/>
  <c r="V9" i="23"/>
  <c r="AA6" i="16"/>
  <c r="U6" i="18"/>
  <c r="AA5" i="16"/>
  <c r="W5" i="17"/>
  <c r="O7" i="20"/>
  <c r="V15" i="14"/>
  <c r="P11" i="15"/>
  <c r="S12" i="24"/>
  <c r="Y6" i="17"/>
  <c r="W12" i="19"/>
  <c r="P6" i="21"/>
  <c r="S12" i="18"/>
  <c r="S16" i="20"/>
  <c r="R14" i="14"/>
  <c r="S12" i="14"/>
  <c r="V16" i="19"/>
  <c r="Y11" i="16"/>
  <c r="W4" i="17"/>
  <c r="AB13" i="23"/>
  <c r="X16" i="21"/>
  <c r="X16" i="20"/>
  <c r="S7" i="16"/>
  <c r="O7" i="14"/>
  <c r="AA11" i="22"/>
  <c r="AC17" i="23"/>
  <c r="W16" i="24"/>
  <c r="T13" i="16"/>
  <c r="W12" i="17"/>
  <c r="O7" i="18"/>
  <c r="Z14" i="16"/>
  <c r="T14" i="15"/>
  <c r="O4" i="18"/>
  <c r="Z9" i="19"/>
  <c r="AA16" i="20"/>
  <c r="U4" i="6"/>
  <c r="AC12" i="23"/>
  <c r="AA7" i="18"/>
  <c r="Y8" i="19"/>
  <c r="AA9" i="14"/>
  <c r="Y7" i="24"/>
  <c r="AA7" i="17"/>
  <c r="R7" i="19"/>
  <c r="Z9" i="22"/>
  <c r="S6" i="23"/>
  <c r="P5" i="24"/>
  <c r="T11" i="15"/>
  <c r="S13" i="17"/>
  <c r="V5" i="6"/>
  <c r="AD13" i="23"/>
  <c r="S15" i="20"/>
  <c r="V5" i="16"/>
  <c r="R15" i="6"/>
  <c r="T13" i="24"/>
  <c r="P13" i="16"/>
  <c r="X8" i="19"/>
  <c r="T13" i="19"/>
  <c r="R11" i="17"/>
  <c r="Y9" i="14"/>
  <c r="Z14" i="23"/>
  <c r="S5" i="22"/>
  <c r="AC5" i="23"/>
  <c r="X8" i="24"/>
  <c r="Y9" i="6"/>
  <c r="X7" i="19"/>
  <c r="AB16" i="24"/>
  <c r="V12" i="21"/>
  <c r="AA6" i="14"/>
  <c r="T7" i="18"/>
  <c r="Z5" i="14"/>
  <c r="T14" i="24"/>
  <c r="P6" i="14"/>
  <c r="Y5" i="15"/>
  <c r="V5" i="20"/>
  <c r="R4" i="19"/>
  <c r="T8" i="23"/>
  <c r="AD4" i="23"/>
  <c r="O13" i="20"/>
  <c r="S16" i="21"/>
  <c r="T14" i="18"/>
  <c r="P13" i="15"/>
  <c r="S4" i="22"/>
  <c r="Z11" i="21"/>
  <c r="W5" i="6"/>
  <c r="Y6" i="14"/>
  <c r="V12" i="20"/>
  <c r="P16" i="24"/>
  <c r="AA6" i="18"/>
  <c r="Y8" i="23"/>
  <c r="Z15" i="15"/>
  <c r="R5" i="18"/>
  <c r="O12" i="18"/>
  <c r="X16" i="23"/>
  <c r="U13" i="17"/>
  <c r="Y4" i="16"/>
  <c r="Y15" i="14"/>
  <c r="T16" i="21"/>
  <c r="Y4" i="14"/>
  <c r="O16" i="6"/>
  <c r="V4" i="24"/>
  <c r="O12" i="20"/>
  <c r="AE9" i="24"/>
  <c r="U16" i="20"/>
  <c r="O16" i="16"/>
  <c r="Q13" i="20"/>
  <c r="Z15" i="24"/>
  <c r="R7" i="18"/>
  <c r="U10" i="20"/>
  <c r="Q11" i="17"/>
  <c r="S7" i="22"/>
  <c r="U16" i="24"/>
  <c r="Y12" i="17"/>
  <c r="Y14" i="16"/>
  <c r="R12" i="17"/>
  <c r="V13" i="14"/>
  <c r="Z11" i="14"/>
  <c r="AA10" i="6"/>
  <c r="U9" i="19"/>
  <c r="Y17" i="23"/>
  <c r="V8" i="15"/>
  <c r="AC4" i="23"/>
  <c r="U7" i="16"/>
  <c r="W9" i="6"/>
  <c r="Z10" i="17"/>
  <c r="X9" i="15"/>
  <c r="Z12" i="15"/>
  <c r="T12" i="22"/>
  <c r="S9" i="18"/>
  <c r="R14" i="6"/>
  <c r="P10" i="14"/>
  <c r="S7" i="23"/>
  <c r="V16" i="14"/>
  <c r="R11" i="16"/>
  <c r="V15" i="6"/>
  <c r="V13" i="6"/>
  <c r="Q11" i="19"/>
  <c r="O14" i="20"/>
  <c r="R6" i="17"/>
  <c r="S12" i="23"/>
  <c r="U5" i="16"/>
  <c r="R17" i="24"/>
  <c r="Q12" i="15"/>
  <c r="R8" i="22"/>
  <c r="S12" i="17"/>
  <c r="T9" i="6"/>
  <c r="AD4" i="24"/>
  <c r="AE6" i="24"/>
  <c r="Q13" i="24"/>
  <c r="V14" i="14"/>
  <c r="Q12" i="18"/>
  <c r="T11" i="16"/>
  <c r="AE12" i="24"/>
  <c r="W9" i="23"/>
  <c r="P4" i="14"/>
  <c r="S7" i="17"/>
  <c r="S14" i="24"/>
  <c r="W10" i="23"/>
  <c r="AA11" i="6"/>
  <c r="AE13" i="23"/>
  <c r="U11" i="19"/>
  <c r="U10" i="16"/>
  <c r="W8" i="18"/>
  <c r="Y14" i="14"/>
  <c r="Y16" i="16"/>
  <c r="U6" i="17"/>
  <c r="P8" i="23"/>
  <c r="Y11" i="23"/>
  <c r="W6" i="17"/>
  <c r="P16" i="6"/>
  <c r="V10" i="6"/>
  <c r="X15" i="16"/>
  <c r="X16" i="15"/>
  <c r="R15" i="24"/>
  <c r="AA14" i="21"/>
  <c r="P13" i="24"/>
  <c r="P8" i="24"/>
  <c r="V11" i="18"/>
  <c r="V16" i="21"/>
  <c r="T12" i="24"/>
  <c r="P12" i="18"/>
  <c r="AA15" i="24"/>
  <c r="Z13" i="16"/>
  <c r="V9" i="21"/>
  <c r="AA13" i="18"/>
  <c r="Q7" i="6"/>
  <c r="AA12" i="16"/>
  <c r="P10" i="20"/>
  <c r="Y17" i="24"/>
  <c r="T8" i="15"/>
  <c r="P12" i="24"/>
  <c r="O11" i="18"/>
  <c r="P12" i="15"/>
  <c r="R8" i="21"/>
  <c r="T6" i="24"/>
  <c r="X14" i="22"/>
  <c r="O10" i="6"/>
  <c r="AA5" i="22"/>
  <c r="R4" i="21"/>
  <c r="P8" i="22"/>
  <c r="X7" i="22"/>
  <c r="Y15" i="18"/>
  <c r="T11" i="20"/>
  <c r="AC7" i="24"/>
  <c r="R13" i="14"/>
  <c r="Q4" i="21"/>
  <c r="X5" i="18"/>
  <c r="P14" i="18"/>
  <c r="Z12" i="6"/>
  <c r="Y17" i="22"/>
  <c r="U10" i="19"/>
  <c r="T15" i="15"/>
  <c r="Y7" i="16"/>
  <c r="AB15" i="23"/>
  <c r="W5" i="19"/>
  <c r="W15" i="14"/>
  <c r="R7" i="15"/>
  <c r="Q7" i="16"/>
  <c r="V4" i="21"/>
  <c r="P8" i="21"/>
  <c r="S13" i="24"/>
  <c r="S6" i="20"/>
  <c r="P9" i="16"/>
  <c r="O15" i="20"/>
  <c r="V16" i="16"/>
  <c r="T14" i="19"/>
  <c r="Z9" i="17"/>
  <c r="X4" i="17"/>
  <c r="Z16" i="23"/>
  <c r="U8" i="14"/>
  <c r="V5" i="24"/>
  <c r="Q11" i="20"/>
  <c r="Z4" i="16"/>
  <c r="T5" i="19"/>
  <c r="T9" i="20"/>
  <c r="Y5" i="6"/>
  <c r="Q8" i="20"/>
  <c r="Y16" i="18"/>
  <c r="T5" i="23"/>
  <c r="T17" i="22"/>
  <c r="AC14" i="23"/>
  <c r="X4" i="18"/>
  <c r="AE13" i="24"/>
  <c r="AD12" i="24"/>
  <c r="P10" i="22"/>
  <c r="O9" i="19"/>
  <c r="AB6" i="24"/>
  <c r="P15" i="17"/>
  <c r="W9" i="19"/>
  <c r="P5" i="16"/>
  <c r="Q13" i="15"/>
  <c r="X8" i="23"/>
  <c r="O13" i="21"/>
  <c r="P11" i="21"/>
  <c r="AC17" i="24"/>
  <c r="P16" i="17"/>
  <c r="R12" i="21"/>
  <c r="P16" i="20"/>
  <c r="S7" i="19"/>
  <c r="T5" i="15"/>
  <c r="S6" i="22"/>
  <c r="P17" i="21"/>
  <c r="Y14" i="21"/>
  <c r="Y7" i="22"/>
  <c r="Z16" i="18"/>
  <c r="R9" i="18"/>
  <c r="P6" i="16"/>
  <c r="W13" i="18"/>
  <c r="AA10" i="15"/>
  <c r="Z11" i="17"/>
  <c r="X11" i="17"/>
  <c r="W14" i="23"/>
  <c r="T4" i="17"/>
  <c r="AB16" i="23"/>
  <c r="T14" i="17"/>
  <c r="P12" i="22"/>
  <c r="Y8" i="17"/>
  <c r="P14" i="6"/>
  <c r="R9" i="6"/>
  <c r="P15" i="22"/>
  <c r="V8" i="6"/>
  <c r="Q10" i="6"/>
  <c r="S15" i="22"/>
  <c r="X11" i="16"/>
  <c r="P7" i="22"/>
  <c r="X9" i="6"/>
  <c r="Z5" i="20"/>
  <c r="R7" i="6"/>
  <c r="O12" i="17"/>
  <c r="P12" i="23"/>
  <c r="W4" i="14"/>
  <c r="T15" i="22"/>
  <c r="O12" i="16"/>
  <c r="X9" i="16"/>
  <c r="R16" i="18"/>
  <c r="Q6" i="16"/>
  <c r="U9" i="22"/>
  <c r="Y4" i="22"/>
  <c r="Q9" i="23"/>
  <c r="Q4" i="20"/>
  <c r="R12" i="18"/>
  <c r="O7" i="17"/>
  <c r="T4" i="18"/>
  <c r="X16" i="16"/>
  <c r="T16" i="14"/>
  <c r="S10" i="20"/>
  <c r="W7" i="18"/>
  <c r="AD5" i="23"/>
  <c r="U14" i="17"/>
  <c r="P17" i="23"/>
  <c r="Z12" i="19"/>
  <c r="AD15" i="24"/>
  <c r="Z10" i="14"/>
  <c r="T5" i="20"/>
  <c r="P10" i="17"/>
  <c r="U9" i="16"/>
  <c r="P8" i="20"/>
  <c r="X6" i="16"/>
  <c r="V4" i="18"/>
  <c r="W7" i="20"/>
  <c r="V16" i="6"/>
  <c r="W8" i="6"/>
  <c r="AA14" i="22"/>
  <c r="Y5" i="18"/>
  <c r="W4" i="20"/>
  <c r="T5" i="24"/>
  <c r="AA12" i="21"/>
  <c r="W6" i="6"/>
  <c r="Z7" i="18"/>
  <c r="AA5" i="18"/>
  <c r="T13" i="6"/>
  <c r="Q9" i="20"/>
  <c r="P4" i="21"/>
  <c r="W14" i="19"/>
  <c r="T7" i="23"/>
  <c r="AA12" i="14"/>
  <c r="T13" i="15"/>
  <c r="R13" i="22"/>
  <c r="Q12" i="17"/>
  <c r="V12" i="17"/>
  <c r="S4" i="21"/>
  <c r="R5" i="15"/>
  <c r="S9" i="16"/>
  <c r="U14" i="16"/>
  <c r="P10" i="19"/>
  <c r="W12" i="15"/>
  <c r="O6" i="22"/>
  <c r="Z12" i="18"/>
  <c r="Z5" i="6"/>
  <c r="Q7" i="22"/>
  <c r="O5" i="6"/>
  <c r="U10" i="6"/>
  <c r="R9" i="19"/>
  <c r="AA15" i="21"/>
  <c r="S12" i="22"/>
  <c r="Y5" i="24"/>
  <c r="S7" i="21"/>
  <c r="Z10" i="19"/>
  <c r="AE11" i="23"/>
  <c r="Z6" i="17"/>
  <c r="S15" i="19"/>
  <c r="O5" i="22"/>
  <c r="AA12" i="22"/>
  <c r="Z13" i="15"/>
  <c r="AC16" i="24"/>
  <c r="W8" i="20"/>
  <c r="Q6" i="18"/>
  <c r="P15" i="19"/>
  <c r="X10" i="19"/>
  <c r="T7" i="14"/>
  <c r="W6" i="24"/>
  <c r="AA13" i="19"/>
  <c r="V4" i="16"/>
  <c r="W10" i="14"/>
  <c r="R16" i="6"/>
  <c r="R7" i="14"/>
  <c r="AB8" i="23"/>
  <c r="O7" i="15"/>
  <c r="AA7" i="14"/>
  <c r="Z11" i="20"/>
  <c r="X14" i="20"/>
  <c r="U14" i="19"/>
  <c r="P6" i="19"/>
  <c r="Z6" i="6"/>
  <c r="Z16" i="16"/>
  <c r="U14" i="15"/>
  <c r="S11" i="18"/>
  <c r="Q16" i="21"/>
  <c r="S10" i="22"/>
  <c r="AA10" i="18"/>
  <c r="S16" i="22"/>
  <c r="P8" i="14"/>
  <c r="T5" i="16"/>
  <c r="Y6" i="6"/>
  <c r="S5" i="24"/>
  <c r="X9" i="21"/>
  <c r="U5" i="20"/>
  <c r="P9" i="14"/>
  <c r="AA12" i="15"/>
  <c r="U14" i="21"/>
  <c r="W5" i="16"/>
  <c r="AA6" i="17"/>
  <c r="Z6" i="24"/>
  <c r="Z4" i="24"/>
  <c r="AA4" i="23"/>
  <c r="R7" i="20"/>
  <c r="U5" i="19"/>
  <c r="Y12" i="20"/>
  <c r="U15" i="16"/>
  <c r="V9" i="18"/>
  <c r="Q15" i="6"/>
  <c r="AA9" i="23"/>
  <c r="O11" i="21"/>
  <c r="Q9" i="21"/>
  <c r="O9" i="14"/>
  <c r="AA16" i="6"/>
  <c r="X12" i="22"/>
  <c r="R4" i="6"/>
  <c r="W6" i="22"/>
  <c r="P4" i="18"/>
  <c r="W17" i="22"/>
  <c r="W8" i="23"/>
  <c r="AA16" i="19"/>
  <c r="AA4" i="14"/>
  <c r="X11" i="21"/>
  <c r="R6" i="22"/>
  <c r="S13" i="6"/>
  <c r="R12" i="19"/>
  <c r="S4" i="15"/>
  <c r="Q14" i="22"/>
  <c r="AC8" i="23"/>
  <c r="V14" i="17"/>
  <c r="AA7" i="23"/>
  <c r="T14" i="20"/>
  <c r="W13" i="21"/>
  <c r="T15" i="20"/>
  <c r="U15" i="22"/>
  <c r="P14" i="20"/>
  <c r="Q16" i="18"/>
  <c r="X6" i="19"/>
  <c r="T4" i="6"/>
  <c r="AD11" i="23"/>
  <c r="U16" i="22"/>
  <c r="U4" i="22"/>
  <c r="V17" i="24"/>
  <c r="W11" i="24"/>
  <c r="W5" i="23"/>
  <c r="AC15" i="23"/>
  <c r="P4" i="19"/>
  <c r="U4" i="18"/>
  <c r="P9" i="23"/>
  <c r="AB4" i="24"/>
  <c r="T5" i="17"/>
  <c r="Y7" i="17"/>
  <c r="O8" i="18"/>
  <c r="Y10" i="24"/>
  <c r="Y16" i="21"/>
  <c r="Z9" i="21"/>
  <c r="X7" i="20"/>
  <c r="Y11" i="18"/>
  <c r="AD17" i="24"/>
  <c r="X16" i="18"/>
  <c r="Q5" i="23"/>
  <c r="U11" i="17"/>
  <c r="R12" i="14"/>
  <c r="S14" i="18"/>
  <c r="Z10" i="23"/>
  <c r="P13" i="14"/>
  <c r="Q13" i="23"/>
  <c r="S4" i="19"/>
  <c r="Z4" i="14"/>
  <c r="V8" i="14"/>
  <c r="X15" i="24"/>
  <c r="Q15" i="21"/>
  <c r="S9" i="23"/>
  <c r="P14" i="17"/>
  <c r="Y16" i="17"/>
  <c r="W16" i="14"/>
  <c r="AC12" i="24"/>
  <c r="T11" i="21"/>
  <c r="O6" i="14"/>
  <c r="S7" i="24"/>
  <c r="S10" i="14"/>
  <c r="Z14" i="14"/>
  <c r="T10" i="18"/>
  <c r="P4" i="6"/>
  <c r="V12" i="22"/>
  <c r="X7" i="24"/>
  <c r="S8" i="21"/>
  <c r="U14" i="20"/>
  <c r="T5" i="6"/>
  <c r="AA15" i="6"/>
  <c r="AA14" i="15"/>
  <c r="R10" i="22"/>
  <c r="T14" i="16"/>
  <c r="T15" i="24"/>
  <c r="Z8" i="21"/>
  <c r="T6" i="22"/>
  <c r="W7" i="22"/>
  <c r="T16" i="23"/>
  <c r="S11" i="16"/>
  <c r="S14" i="14"/>
  <c r="O4" i="20"/>
  <c r="U8" i="20"/>
  <c r="W9" i="20"/>
  <c r="T17" i="23"/>
  <c r="AA4" i="15"/>
  <c r="AB13" i="24"/>
  <c r="S5" i="20"/>
  <c r="Y13" i="6"/>
  <c r="AB6" i="23"/>
  <c r="T14" i="22"/>
  <c r="AA4" i="16"/>
  <c r="Z13" i="23"/>
  <c r="U5" i="14"/>
  <c r="S13" i="19"/>
  <c r="P14" i="15"/>
  <c r="T15" i="17"/>
  <c r="X6" i="18"/>
  <c r="U11" i="18"/>
  <c r="V11" i="22"/>
  <c r="R8" i="20"/>
  <c r="P14" i="22"/>
  <c r="R6" i="23"/>
  <c r="S8" i="17"/>
  <c r="V14" i="16"/>
  <c r="V4" i="22"/>
  <c r="W6" i="21"/>
  <c r="X8" i="20"/>
  <c r="O8" i="16"/>
  <c r="AA10" i="22"/>
  <c r="Y10" i="22"/>
  <c r="W9" i="17"/>
  <c r="Z5" i="18"/>
  <c r="AE4" i="24"/>
  <c r="R14" i="18"/>
  <c r="W6" i="23"/>
  <c r="Q10" i="24"/>
  <c r="Q15" i="20"/>
  <c r="Y13" i="23"/>
  <c r="S8" i="24"/>
  <c r="W4" i="24"/>
  <c r="T13" i="21"/>
  <c r="P8" i="15"/>
  <c r="P5" i="15"/>
  <c r="W10" i="21"/>
  <c r="U13" i="15"/>
  <c r="P15" i="16"/>
  <c r="U12" i="6"/>
  <c r="R10" i="19"/>
  <c r="U5" i="21"/>
  <c r="AA9" i="20"/>
  <c r="R15" i="14"/>
  <c r="Z7" i="21"/>
  <c r="X14" i="6"/>
  <c r="V15" i="21"/>
  <c r="Z11" i="6"/>
  <c r="V16" i="18"/>
  <c r="Y7" i="18"/>
  <c r="S9" i="14"/>
  <c r="T9" i="16"/>
  <c r="X7" i="15"/>
  <c r="Q7" i="14"/>
  <c r="X5" i="15"/>
  <c r="U13" i="18"/>
  <c r="AE15" i="24"/>
  <c r="W8" i="15"/>
  <c r="AA5" i="20"/>
  <c r="Q8" i="16"/>
  <c r="S16" i="14"/>
  <c r="Z10" i="18"/>
  <c r="R10" i="6"/>
  <c r="V5" i="23"/>
  <c r="U4" i="16"/>
  <c r="AC5" i="24"/>
  <c r="Z4" i="19"/>
  <c r="W9" i="22"/>
  <c r="O11" i="6"/>
  <c r="Z12" i="17"/>
  <c r="S9" i="6"/>
  <c r="W14" i="24"/>
  <c r="P8" i="19"/>
  <c r="AA9" i="16"/>
  <c r="S9" i="21"/>
  <c r="Q11" i="22"/>
  <c r="Z16" i="6"/>
  <c r="Q13" i="22"/>
  <c r="T12" i="6"/>
  <c r="R8" i="19"/>
  <c r="AB17" i="23"/>
  <c r="S15" i="6"/>
  <c r="Y14" i="22"/>
  <c r="R13" i="16"/>
  <c r="Z17" i="21"/>
  <c r="V7" i="23"/>
  <c r="T5" i="14"/>
  <c r="AA9" i="21"/>
  <c r="X6" i="22"/>
  <c r="S12" i="19"/>
  <c r="U4" i="15"/>
  <c r="Z16" i="22"/>
  <c r="S7" i="18"/>
  <c r="P9" i="17"/>
  <c r="Z14" i="17"/>
  <c r="R10" i="17"/>
  <c r="P9" i="15"/>
  <c r="Q15" i="17"/>
  <c r="Y14" i="23"/>
  <c r="W11" i="22"/>
  <c r="T11" i="6"/>
  <c r="T10" i="21"/>
  <c r="P11" i="18"/>
  <c r="AA12" i="20"/>
  <c r="V14" i="24"/>
  <c r="Q8" i="17"/>
  <c r="P12" i="16"/>
  <c r="O15" i="15"/>
  <c r="Z6" i="21"/>
  <c r="O9" i="22"/>
  <c r="X11" i="22"/>
  <c r="S11" i="6"/>
  <c r="W9" i="21"/>
  <c r="U6" i="15"/>
  <c r="X11" i="19"/>
  <c r="Q5" i="6"/>
  <c r="P5" i="19"/>
  <c r="P8" i="16"/>
  <c r="X5" i="17"/>
  <c r="Y7" i="15"/>
  <c r="O9" i="15"/>
  <c r="W14" i="20"/>
  <c r="U11" i="21"/>
  <c r="AA16" i="15"/>
  <c r="V7" i="20"/>
  <c r="T6" i="17"/>
  <c r="Q12" i="20"/>
  <c r="S7" i="6"/>
  <c r="Q6" i="24"/>
  <c r="Y10" i="6"/>
  <c r="V8" i="17"/>
  <c r="Z13" i="24"/>
  <c r="X4" i="6"/>
  <c r="Q17" i="21"/>
  <c r="V11" i="14"/>
  <c r="Z11" i="22"/>
  <c r="X13" i="23"/>
  <c r="O4" i="16"/>
  <c r="W7" i="16"/>
  <c r="U13" i="20"/>
  <c r="U7" i="20"/>
  <c r="R16" i="23"/>
  <c r="S5" i="16"/>
  <c r="O8" i="22"/>
  <c r="Q11" i="6"/>
  <c r="Q8" i="23"/>
  <c r="U6" i="16"/>
  <c r="Q14" i="17"/>
  <c r="T6" i="23"/>
  <c r="R13" i="6"/>
  <c r="T15" i="23"/>
  <c r="W17" i="23"/>
  <c r="S16" i="18"/>
  <c r="W16" i="18"/>
  <c r="U12" i="17"/>
  <c r="O6" i="16"/>
  <c r="Z9" i="6"/>
  <c r="S11" i="22"/>
  <c r="X4" i="21"/>
  <c r="U9" i="6"/>
  <c r="Q6" i="23"/>
  <c r="T10" i="24"/>
  <c r="Z16" i="19"/>
  <c r="R10" i="16"/>
  <c r="X16" i="6"/>
  <c r="AA13" i="14"/>
  <c r="T12" i="16"/>
  <c r="S13" i="15"/>
  <c r="Z10" i="6"/>
  <c r="S9" i="15"/>
  <c r="Z16" i="20"/>
  <c r="Q10" i="17"/>
  <c r="X7" i="17"/>
  <c r="T9" i="24"/>
  <c r="X11" i="6"/>
  <c r="AA14" i="6"/>
  <c r="Z9" i="16"/>
  <c r="X14" i="23"/>
  <c r="Z11" i="16"/>
  <c r="Q7" i="21"/>
  <c r="U15" i="23"/>
  <c r="Y5" i="16"/>
  <c r="S4" i="23"/>
  <c r="S9" i="19"/>
  <c r="W11" i="23"/>
  <c r="U17" i="22"/>
  <c r="W12" i="14"/>
  <c r="O14" i="15"/>
  <c r="AE8" i="24"/>
  <c r="Q15" i="19"/>
  <c r="O4" i="15"/>
  <c r="V11" i="23"/>
  <c r="R7" i="22"/>
  <c r="O5" i="18"/>
  <c r="Q12" i="16"/>
  <c r="Q10" i="23"/>
  <c r="V13" i="19"/>
  <c r="Y5" i="21"/>
  <c r="Y9" i="15"/>
  <c r="V5" i="18"/>
  <c r="X14" i="21"/>
  <c r="AB5" i="24"/>
  <c r="W14" i="21"/>
  <c r="AA5" i="24"/>
  <c r="O13" i="22"/>
  <c r="R16" i="15"/>
  <c r="Y7" i="23"/>
  <c r="Q6" i="17"/>
  <c r="U7" i="24"/>
  <c r="W4" i="15"/>
  <c r="W13" i="15"/>
  <c r="Y6" i="24"/>
  <c r="R15" i="22"/>
  <c r="Y12" i="22"/>
  <c r="Q14" i="6"/>
  <c r="R9" i="22"/>
  <c r="AD16" i="24"/>
  <c r="U6" i="24"/>
  <c r="V12" i="15"/>
  <c r="U5" i="17"/>
  <c r="S8" i="20"/>
  <c r="S5" i="17"/>
  <c r="T7" i="21"/>
  <c r="W9" i="24"/>
  <c r="W5" i="22"/>
  <c r="R8" i="18"/>
  <c r="AB12" i="23"/>
  <c r="T14" i="14"/>
  <c r="R9" i="21"/>
  <c r="Y11" i="21"/>
  <c r="P6" i="15"/>
  <c r="X12" i="6"/>
  <c r="V10" i="24"/>
  <c r="AA4" i="19"/>
  <c r="X11" i="15"/>
  <c r="X7" i="16"/>
  <c r="AA16" i="14"/>
  <c r="O16" i="17"/>
  <c r="R15" i="18"/>
  <c r="S13" i="18"/>
  <c r="Y4" i="21"/>
  <c r="O12" i="15"/>
  <c r="Z8" i="6"/>
  <c r="Z8" i="16"/>
  <c r="V5" i="21"/>
  <c r="AD16" i="23"/>
  <c r="Y14" i="24"/>
  <c r="O15" i="19"/>
  <c r="V5" i="19"/>
  <c r="S5" i="18"/>
  <c r="X4" i="24"/>
  <c r="W12" i="6"/>
  <c r="Y5" i="22"/>
  <c r="AA6" i="15"/>
  <c r="O13" i="15"/>
  <c r="Z15" i="17"/>
  <c r="S6" i="21"/>
  <c r="Q12" i="24"/>
  <c r="X13" i="15"/>
  <c r="R10" i="15"/>
  <c r="S17" i="23"/>
  <c r="Y16" i="20"/>
  <c r="U14" i="24"/>
  <c r="U5" i="22"/>
  <c r="AA17" i="22"/>
  <c r="R11" i="21"/>
  <c r="AB14" i="24"/>
  <c r="Y7" i="20"/>
  <c r="AA14" i="14"/>
  <c r="Q10" i="16"/>
  <c r="Y6" i="18"/>
  <c r="Z7" i="17"/>
  <c r="AA4" i="6"/>
  <c r="R17" i="23"/>
  <c r="P7" i="20"/>
  <c r="Z5" i="19"/>
  <c r="V4" i="20"/>
  <c r="U14" i="23"/>
  <c r="Z11" i="24"/>
  <c r="O14" i="19"/>
  <c r="AA13" i="23"/>
  <c r="U11" i="15"/>
  <c r="Y15" i="6"/>
  <c r="T7" i="16"/>
  <c r="AA17" i="21"/>
  <c r="Q4" i="24"/>
  <c r="AA9" i="15"/>
  <c r="U12" i="18"/>
  <c r="R16" i="20"/>
  <c r="Y13" i="16"/>
  <c r="Z14" i="24"/>
  <c r="AA12" i="17"/>
  <c r="P11" i="24"/>
  <c r="AA10" i="23"/>
  <c r="W14" i="14"/>
  <c r="W14" i="18"/>
  <c r="Y11" i="6"/>
  <c r="Y15" i="24"/>
  <c r="O9" i="20"/>
  <c r="Z7" i="16"/>
  <c r="T6" i="14"/>
  <c r="O13" i="6"/>
  <c r="P15" i="23"/>
  <c r="O4" i="19"/>
  <c r="Q4" i="17"/>
  <c r="X15" i="20"/>
  <c r="R16" i="14"/>
  <c r="Z9" i="20"/>
  <c r="X15" i="6"/>
  <c r="Y11" i="24"/>
  <c r="O5" i="19"/>
  <c r="T17" i="24"/>
  <c r="X13" i="19"/>
  <c r="AB5" i="23"/>
  <c r="R5" i="20"/>
  <c r="U17" i="21"/>
  <c r="W8" i="19"/>
  <c r="R10" i="20"/>
  <c r="X12" i="16"/>
  <c r="O6" i="19"/>
  <c r="Q16" i="22"/>
  <c r="V11" i="6"/>
  <c r="W8" i="16"/>
  <c r="T6" i="15"/>
  <c r="O7" i="21"/>
  <c r="T12" i="17"/>
  <c r="X15" i="17"/>
  <c r="Y12" i="14"/>
  <c r="O5" i="20"/>
  <c r="P9" i="18"/>
  <c r="R12" i="15"/>
  <c r="T9" i="18"/>
  <c r="V4" i="17"/>
  <c r="R14" i="15"/>
  <c r="U15" i="19"/>
  <c r="U8" i="16"/>
  <c r="O14" i="21"/>
  <c r="U8" i="6"/>
  <c r="X9" i="23"/>
  <c r="S16" i="19"/>
  <c r="V9" i="17"/>
  <c r="Q10" i="18"/>
  <c r="X11" i="23"/>
  <c r="U12" i="16"/>
  <c r="Z13" i="20"/>
  <c r="Y9" i="20"/>
  <c r="AA10" i="20"/>
  <c r="Y11" i="19"/>
  <c r="P12" i="17"/>
  <c r="P7" i="15"/>
  <c r="T4" i="24"/>
  <c r="R6" i="21"/>
  <c r="P4" i="17"/>
  <c r="O11" i="17"/>
  <c r="Z15" i="20"/>
  <c r="X17" i="23"/>
  <c r="R9" i="17"/>
  <c r="P14" i="23"/>
  <c r="X11" i="20"/>
  <c r="X14" i="15"/>
  <c r="T4" i="15"/>
  <c r="O14" i="18"/>
  <c r="AA7" i="22"/>
  <c r="Q8" i="15"/>
  <c r="W15" i="15"/>
  <c r="U9" i="21"/>
  <c r="AA8" i="17"/>
  <c r="S15" i="17"/>
  <c r="U15" i="17"/>
  <c r="X9" i="17"/>
  <c r="AA13" i="21"/>
  <c r="P11" i="14"/>
  <c r="R16" i="24"/>
  <c r="R17" i="22"/>
  <c r="Q14" i="23"/>
  <c r="V12" i="6"/>
  <c r="V14" i="6"/>
  <c r="Y4" i="20"/>
  <c r="U8" i="18"/>
  <c r="V11" i="16"/>
  <c r="Y8" i="22"/>
  <c r="AB14" i="23"/>
  <c r="V17" i="23"/>
  <c r="W4" i="23"/>
  <c r="AE14" i="24"/>
  <c r="R14" i="23"/>
  <c r="V7" i="24"/>
  <c r="U13" i="22"/>
  <c r="Z15" i="14"/>
  <c r="U9" i="20"/>
  <c r="Q12" i="19"/>
  <c r="P7" i="23"/>
  <c r="S11" i="23"/>
  <c r="U16" i="23"/>
  <c r="S10" i="6"/>
  <c r="Z12" i="16"/>
  <c r="R6" i="16"/>
  <c r="V14" i="23"/>
  <c r="W11" i="19"/>
  <c r="X10" i="23"/>
  <c r="O8" i="6"/>
  <c r="V15" i="15"/>
  <c r="AA9" i="18"/>
  <c r="P6" i="20"/>
  <c r="S4" i="20"/>
  <c r="S14" i="17"/>
  <c r="W13" i="6"/>
  <c r="AA4" i="18"/>
  <c r="W6" i="18"/>
  <c r="W9" i="16"/>
  <c r="X14" i="16"/>
  <c r="V7" i="22"/>
  <c r="O14" i="22"/>
  <c r="AA7" i="19"/>
  <c r="W15" i="24"/>
  <c r="Z10" i="24"/>
  <c r="V4" i="14"/>
  <c r="R11" i="6"/>
  <c r="O4" i="22"/>
  <c r="W7" i="17"/>
  <c r="O9" i="17"/>
  <c r="Y6" i="16"/>
  <c r="Z7" i="19"/>
  <c r="Q5" i="17"/>
  <c r="R9" i="14"/>
  <c r="Q4" i="23"/>
  <c r="AA5" i="23"/>
  <c r="X6" i="20"/>
  <c r="R4" i="14"/>
  <c r="Z6" i="18"/>
  <c r="V8" i="20"/>
  <c r="W5" i="20"/>
  <c r="P12" i="14"/>
  <c r="Y15" i="20"/>
  <c r="X14" i="24"/>
  <c r="T10" i="23"/>
  <c r="W8" i="17"/>
  <c r="Z8" i="19"/>
  <c r="V9" i="19"/>
  <c r="Q6" i="14"/>
  <c r="V16" i="22"/>
  <c r="AA11" i="14"/>
  <c r="R14" i="24"/>
  <c r="Z16" i="14"/>
  <c r="O13" i="19"/>
  <c r="X8" i="14"/>
  <c r="W5" i="14"/>
  <c r="S4" i="16"/>
  <c r="AA11" i="21"/>
  <c r="R14" i="22"/>
  <c r="Q10" i="22"/>
  <c r="X5" i="20"/>
  <c r="AA14" i="20"/>
  <c r="Q17" i="22"/>
  <c r="Y9" i="18"/>
  <c r="Z14" i="15"/>
  <c r="AA11" i="17"/>
  <c r="W12" i="20"/>
  <c r="T6" i="20"/>
  <c r="U12" i="24"/>
  <c r="T10" i="6"/>
  <c r="U5" i="15"/>
  <c r="AB8" i="24"/>
  <c r="X10" i="16"/>
  <c r="V8" i="18"/>
  <c r="R15" i="19"/>
  <c r="AA11" i="20"/>
  <c r="P14" i="19"/>
  <c r="X16" i="17"/>
  <c r="Z14" i="18"/>
  <c r="Z12" i="23"/>
  <c r="Q10" i="19"/>
  <c r="AA13" i="15"/>
  <c r="T10" i="17"/>
  <c r="R13" i="20"/>
  <c r="O15" i="16"/>
  <c r="T13" i="18"/>
  <c r="AA8" i="20"/>
  <c r="V10" i="23"/>
  <c r="R8" i="17"/>
  <c r="W6" i="15"/>
  <c r="Q16" i="23"/>
  <c r="W16" i="23"/>
  <c r="P16" i="19"/>
  <c r="AA17" i="24"/>
  <c r="AA12" i="19"/>
  <c r="O11" i="14"/>
  <c r="U4" i="17"/>
  <c r="P9" i="6"/>
  <c r="Q15" i="15"/>
  <c r="Z9" i="15"/>
  <c r="W10" i="24"/>
  <c r="P15" i="15"/>
  <c r="X8" i="18"/>
  <c r="AC6" i="23"/>
  <c r="AA4" i="24"/>
  <c r="R14" i="19"/>
  <c r="W8" i="22"/>
  <c r="P13" i="20"/>
  <c r="P7" i="19"/>
  <c r="V9" i="14"/>
  <c r="Q12" i="22"/>
  <c r="Y13" i="22"/>
  <c r="Y12" i="23"/>
  <c r="AE12" i="23"/>
  <c r="Q4" i="14"/>
  <c r="X8" i="22"/>
  <c r="U7" i="14"/>
  <c r="Y5" i="23"/>
  <c r="S10" i="19"/>
  <c r="U6" i="19"/>
  <c r="S13" i="14"/>
  <c r="O6" i="18"/>
  <c r="V6" i="14"/>
  <c r="AE14" i="23"/>
  <c r="AD14" i="23"/>
  <c r="R6" i="15"/>
  <c r="Q11" i="24"/>
  <c r="AA4" i="20"/>
  <c r="Y11" i="20"/>
  <c r="X10" i="14"/>
  <c r="W12" i="16"/>
  <c r="Z10" i="22"/>
  <c r="AA15" i="14"/>
  <c r="T12" i="23"/>
  <c r="R8" i="14"/>
  <c r="O12" i="19"/>
  <c r="T11" i="19"/>
  <c r="W8" i="21"/>
  <c r="Q17" i="24"/>
  <c r="X16" i="22"/>
  <c r="Y12" i="24"/>
  <c r="P11" i="19"/>
  <c r="Z7" i="20"/>
  <c r="U15" i="14"/>
  <c r="Z8" i="18"/>
  <c r="Y8" i="20"/>
  <c r="P13" i="21"/>
  <c r="X15" i="23"/>
  <c r="AA13" i="16"/>
  <c r="S8" i="19"/>
  <c r="W6" i="14"/>
  <c r="W14" i="17"/>
  <c r="AD11" i="24"/>
  <c r="T13" i="14"/>
  <c r="O10" i="21"/>
  <c r="P9" i="24"/>
  <c r="Y12" i="18"/>
  <c r="P12" i="21"/>
  <c r="U11" i="16"/>
  <c r="W16" i="17"/>
  <c r="Q8" i="18"/>
  <c r="P15" i="20"/>
  <c r="AA16" i="23"/>
  <c r="U16" i="18"/>
  <c r="U7" i="21"/>
  <c r="AA7" i="16"/>
  <c r="Y11" i="17"/>
  <c r="Y10" i="17"/>
  <c r="R4" i="18"/>
  <c r="U16" i="16"/>
  <c r="S15" i="15"/>
  <c r="S15" i="16"/>
  <c r="P4" i="16"/>
  <c r="X5" i="16"/>
  <c r="AA7" i="20"/>
  <c r="Q14" i="14"/>
  <c r="Z4" i="18"/>
  <c r="Y11" i="14"/>
  <c r="X8" i="15"/>
  <c r="X5" i="22"/>
  <c r="O4" i="14"/>
  <c r="V14" i="19"/>
  <c r="Z15" i="18"/>
  <c r="X8" i="21"/>
  <c r="AD9" i="23"/>
  <c r="S6" i="18"/>
  <c r="X5" i="19"/>
  <c r="P11" i="17"/>
  <c r="O5" i="17"/>
  <c r="U6" i="14"/>
  <c r="W16" i="20"/>
  <c r="O16" i="18"/>
  <c r="T13" i="22"/>
  <c r="W10" i="17"/>
  <c r="T16" i="16"/>
  <c r="O15" i="18"/>
  <c r="AA15" i="17"/>
  <c r="Q7" i="18"/>
  <c r="P7" i="21"/>
  <c r="Q11" i="23"/>
  <c r="Y9" i="21"/>
  <c r="O12" i="21"/>
  <c r="O10" i="15"/>
  <c r="S14" i="16"/>
  <c r="S16" i="24"/>
  <c r="P16" i="15"/>
  <c r="V15" i="17"/>
  <c r="AD10" i="23"/>
  <c r="O6" i="20"/>
  <c r="V15" i="24"/>
  <c r="S11" i="19"/>
  <c r="R13" i="17"/>
  <c r="Q13" i="16"/>
  <c r="U13" i="23"/>
  <c r="Q9" i="18"/>
  <c r="X5" i="24"/>
  <c r="W13" i="23"/>
  <c r="R14" i="17"/>
  <c r="S16" i="16"/>
  <c r="Q7" i="20"/>
  <c r="W10" i="22"/>
  <c r="T4" i="20"/>
  <c r="U8" i="21"/>
  <c r="W7" i="15"/>
  <c r="Z7" i="24"/>
  <c r="T9" i="14"/>
  <c r="V9" i="16"/>
  <c r="O15" i="17"/>
  <c r="T16" i="22"/>
  <c r="T9" i="22"/>
  <c r="S9" i="17"/>
  <c r="T13" i="20"/>
  <c r="R4" i="24"/>
  <c r="Y15" i="22"/>
  <c r="P10" i="16"/>
  <c r="O13" i="18"/>
  <c r="AA6" i="23"/>
  <c r="S14" i="20"/>
  <c r="W15" i="16"/>
  <c r="Z12" i="22"/>
  <c r="S11" i="17"/>
  <c r="Z16" i="21"/>
  <c r="U12" i="15"/>
  <c r="V14" i="20"/>
  <c r="W10" i="15"/>
  <c r="P9" i="20"/>
  <c r="R11" i="15"/>
  <c r="X15" i="15"/>
  <c r="W15" i="22"/>
  <c r="W5" i="18"/>
  <c r="R4" i="22"/>
  <c r="T8" i="18"/>
  <c r="Y13" i="19"/>
  <c r="Z6" i="14"/>
  <c r="W16" i="6"/>
  <c r="R11" i="18"/>
  <c r="U12" i="20"/>
  <c r="S6" i="19"/>
  <c r="U14" i="14"/>
  <c r="Q8" i="24"/>
  <c r="AA8" i="15"/>
  <c r="AA13" i="24"/>
  <c r="X4" i="14"/>
  <c r="V8" i="16"/>
  <c r="T16" i="15"/>
  <c r="AA15" i="22"/>
  <c r="O16" i="19"/>
  <c r="V6" i="19"/>
  <c r="AA15" i="23"/>
  <c r="R5" i="17"/>
  <c r="T8" i="22"/>
  <c r="R8" i="15"/>
  <c r="P4" i="22"/>
  <c r="V13" i="16"/>
  <c r="AA15" i="16"/>
  <c r="AC11" i="23"/>
  <c r="AE11" i="24"/>
  <c r="Z13" i="19"/>
  <c r="P4" i="23"/>
  <c r="S7" i="14"/>
  <c r="V17" i="22"/>
  <c r="P10" i="18"/>
  <c r="V16" i="17"/>
  <c r="Y5" i="14"/>
  <c r="O7" i="22"/>
  <c r="Y8" i="14"/>
  <c r="T10" i="19"/>
  <c r="T15" i="16"/>
  <c r="AC9" i="24"/>
  <c r="V15" i="22"/>
  <c r="R11" i="24"/>
  <c r="AA9" i="24"/>
  <c r="AA6" i="6"/>
  <c r="R5" i="6"/>
  <c r="AA11" i="19"/>
  <c r="Q5" i="19"/>
  <c r="X17" i="24"/>
  <c r="U9" i="17"/>
  <c r="U4" i="19"/>
  <c r="Y14" i="17"/>
  <c r="T9" i="17"/>
  <c r="AC9" i="23"/>
  <c r="T16" i="20"/>
  <c r="Z15" i="19"/>
  <c r="U9" i="18"/>
  <c r="AE15" i="23"/>
  <c r="X8" i="16"/>
  <c r="R14" i="16"/>
  <c r="AD7" i="24"/>
  <c r="AB11" i="24"/>
  <c r="Z8" i="22"/>
  <c r="Q16" i="20"/>
  <c r="X12" i="20"/>
  <c r="R13" i="21"/>
  <c r="Z17" i="22"/>
  <c r="AA8" i="6"/>
  <c r="U13" i="24"/>
  <c r="R12" i="16"/>
  <c r="X7" i="14"/>
  <c r="AA11" i="18"/>
  <c r="Q5" i="18"/>
  <c r="Z4" i="21"/>
  <c r="O10" i="14"/>
  <c r="R8" i="23"/>
  <c r="U12" i="23"/>
  <c r="X7" i="18"/>
  <c r="S5" i="23"/>
  <c r="X5" i="6"/>
  <c r="AB9" i="23"/>
  <c r="Q13" i="6"/>
  <c r="P4" i="24"/>
  <c r="Y13" i="18"/>
  <c r="S7" i="15"/>
  <c r="AB10" i="24"/>
  <c r="W13" i="16"/>
  <c r="Y5" i="20"/>
  <c r="S12" i="6"/>
  <c r="O6" i="15"/>
  <c r="U10" i="24"/>
  <c r="X11" i="14"/>
  <c r="O11" i="19"/>
  <c r="W4" i="16"/>
  <c r="Q5" i="24"/>
  <c r="P17" i="24"/>
  <c r="X13" i="14"/>
  <c r="Z13" i="22"/>
  <c r="Q11" i="15"/>
  <c r="X5" i="21"/>
  <c r="AA14" i="16"/>
  <c r="Q17" i="23"/>
  <c r="Y4" i="17"/>
  <c r="T8" i="20"/>
  <c r="AC15" i="24"/>
  <c r="O16" i="14"/>
  <c r="Z6" i="19"/>
  <c r="U8" i="15"/>
  <c r="W15" i="17"/>
  <c r="Y4" i="6"/>
  <c r="Q13" i="21"/>
  <c r="Y13" i="17"/>
  <c r="Z13" i="14"/>
  <c r="V11" i="19"/>
  <c r="P14" i="24"/>
  <c r="R13" i="19"/>
  <c r="R14" i="21"/>
  <c r="X9" i="22"/>
  <c r="O9" i="6"/>
  <c r="AA14" i="23"/>
  <c r="V6" i="16"/>
  <c r="V6" i="21"/>
  <c r="V7" i="17"/>
  <c r="Y16" i="22"/>
  <c r="X10" i="17"/>
  <c r="AC10" i="23"/>
  <c r="X13" i="18"/>
  <c r="P4" i="20"/>
  <c r="Q11" i="18"/>
  <c r="Z6" i="22"/>
  <c r="Q14" i="20"/>
  <c r="X6" i="6"/>
  <c r="Q15" i="14"/>
  <c r="X4" i="22"/>
  <c r="Z4" i="15"/>
  <c r="X9" i="18"/>
  <c r="Q4" i="6"/>
  <c r="R8" i="24"/>
  <c r="R9" i="23"/>
  <c r="AD10" i="24"/>
  <c r="Q7" i="17"/>
  <c r="Q7" i="19"/>
  <c r="R8" i="16"/>
  <c r="U10" i="14"/>
  <c r="AA16" i="24"/>
  <c r="P16" i="14"/>
  <c r="O8" i="14"/>
  <c r="Q4" i="22"/>
  <c r="S16" i="17"/>
  <c r="U13" i="21"/>
  <c r="R4" i="16"/>
  <c r="Q9" i="15"/>
  <c r="S12" i="21"/>
  <c r="W11" i="6"/>
  <c r="T9" i="21"/>
  <c r="Z7" i="22"/>
  <c r="X10" i="6"/>
  <c r="Q9" i="22"/>
  <c r="O8" i="17"/>
  <c r="R6" i="6"/>
  <c r="Q15" i="24"/>
  <c r="AE10" i="23"/>
  <c r="T8" i="16"/>
  <c r="Y13" i="24"/>
  <c r="Y9" i="16"/>
  <c r="Q11" i="21"/>
  <c r="R4" i="15"/>
  <c r="AA8" i="24"/>
  <c r="Q10" i="15"/>
  <c r="Y9" i="22"/>
  <c r="P13" i="23"/>
  <c r="X6" i="17"/>
  <c r="Y15" i="23"/>
  <c r="Z14" i="19"/>
  <c r="T8" i="19"/>
  <c r="R16" i="17"/>
  <c r="U13" i="16"/>
  <c r="Y6" i="15"/>
  <c r="AA8" i="23"/>
  <c r="Z13" i="6"/>
  <c r="Y6" i="23"/>
  <c r="Q11" i="14"/>
  <c r="AA6" i="24"/>
  <c r="O16" i="22"/>
  <c r="T8" i="14"/>
  <c r="AA8" i="16"/>
  <c r="U16" i="17"/>
  <c r="S7" i="20"/>
  <c r="W7" i="21"/>
  <c r="Z4" i="20"/>
  <c r="V10" i="20"/>
  <c r="Q9" i="24"/>
  <c r="P10" i="24"/>
  <c r="Z6" i="20"/>
  <c r="P14" i="16"/>
  <c r="Y10" i="21"/>
  <c r="V6" i="18"/>
  <c r="W10" i="19"/>
  <c r="AA15" i="20"/>
  <c r="X10" i="21"/>
  <c r="P16" i="22"/>
  <c r="V6" i="24"/>
  <c r="U14" i="6"/>
  <c r="X4" i="23"/>
  <c r="AA14" i="24"/>
  <c r="W7" i="24"/>
  <c r="U7" i="18"/>
  <c r="R15" i="21"/>
  <c r="Q5" i="22"/>
  <c r="W11" i="21"/>
  <c r="P5" i="20"/>
  <c r="P5" i="21"/>
  <c r="Y4" i="18"/>
  <c r="T16" i="19"/>
  <c r="V7" i="6"/>
  <c r="U13" i="6"/>
  <c r="Z6" i="15"/>
  <c r="X4" i="19"/>
  <c r="Y7" i="19"/>
  <c r="Q15" i="22"/>
  <c r="Q10" i="14"/>
  <c r="X12" i="14"/>
  <c r="AA13" i="22"/>
  <c r="V5" i="22"/>
  <c r="S8" i="6"/>
  <c r="P5" i="18"/>
  <c r="T16" i="18"/>
  <c r="U7" i="15"/>
  <c r="U11" i="22"/>
  <c r="Q6" i="20"/>
  <c r="O15" i="6"/>
  <c r="Y8" i="16"/>
  <c r="P13" i="22"/>
  <c r="U10" i="17"/>
  <c r="U14" i="18"/>
  <c r="AB10" i="23"/>
  <c r="P12" i="19"/>
  <c r="V15" i="16"/>
  <c r="O13" i="17"/>
  <c r="X7" i="6"/>
  <c r="Q14" i="16"/>
  <c r="AA8" i="14"/>
  <c r="Q8" i="14"/>
  <c r="T8" i="21"/>
  <c r="Y8" i="18"/>
  <c r="X15" i="14"/>
  <c r="P13" i="6"/>
  <c r="O9" i="21"/>
  <c r="AA10" i="16"/>
  <c r="V8" i="19"/>
  <c r="S14" i="23"/>
  <c r="Z14" i="22"/>
  <c r="Y12" i="15"/>
  <c r="P15" i="14"/>
  <c r="X4" i="20"/>
  <c r="P16" i="21"/>
  <c r="X13" i="20"/>
  <c r="U6" i="20"/>
  <c r="V12" i="16"/>
  <c r="X9" i="19"/>
  <c r="W7" i="23"/>
  <c r="Y14" i="19"/>
  <c r="Q13" i="17"/>
  <c r="R5" i="24"/>
  <c r="R9" i="24"/>
  <c r="O13" i="16"/>
  <c r="Z9" i="18"/>
  <c r="AE16" i="23"/>
  <c r="R10" i="21"/>
  <c r="R15" i="20"/>
  <c r="Y8" i="6"/>
  <c r="O11" i="22"/>
  <c r="T11" i="18"/>
  <c r="U15" i="15"/>
  <c r="Z12" i="21"/>
  <c r="O6" i="17"/>
  <c r="R5" i="23"/>
  <c r="V11" i="20"/>
  <c r="T13" i="17"/>
  <c r="AD12" i="23"/>
  <c r="AB7" i="23"/>
  <c r="P11" i="23"/>
  <c r="AA9" i="6"/>
  <c r="X7" i="23"/>
  <c r="P7" i="24"/>
  <c r="T14" i="21"/>
  <c r="P5" i="17"/>
  <c r="O7" i="19"/>
  <c r="R13" i="24"/>
  <c r="P6" i="23"/>
  <c r="X11" i="24"/>
  <c r="T17" i="21"/>
  <c r="AA10" i="21"/>
  <c r="Z8" i="15"/>
  <c r="W7" i="6"/>
  <c r="O4" i="17"/>
  <c r="AA11" i="23"/>
  <c r="S6" i="17"/>
  <c r="W8" i="14"/>
  <c r="Q16" i="17"/>
  <c r="T4" i="19"/>
  <c r="T11" i="17"/>
  <c r="S6" i="6"/>
  <c r="V10" i="21"/>
  <c r="Q15" i="18"/>
  <c r="X12" i="21"/>
  <c r="P10" i="21"/>
  <c r="P5" i="23"/>
  <c r="AA7" i="21"/>
  <c r="Q9" i="19"/>
  <c r="V11" i="17"/>
  <c r="W10" i="20"/>
  <c r="AA14" i="17"/>
  <c r="T16" i="24"/>
  <c r="V17" i="21"/>
  <c r="U8" i="24"/>
  <c r="AC8" i="24"/>
  <c r="V8" i="24"/>
  <c r="S6" i="14"/>
  <c r="U15" i="6"/>
  <c r="Y4" i="23"/>
  <c r="S15" i="24"/>
  <c r="V7" i="19"/>
  <c r="O15" i="21"/>
  <c r="Z11" i="23"/>
  <c r="Y9" i="23"/>
  <c r="Y15" i="21"/>
  <c r="Q8" i="21"/>
  <c r="S5" i="6"/>
  <c r="AA10" i="14"/>
  <c r="T9" i="23"/>
  <c r="X11" i="18"/>
  <c r="P16" i="23"/>
  <c r="Q4" i="15"/>
  <c r="Z5" i="15"/>
  <c r="AA16" i="17"/>
  <c r="S8" i="16"/>
  <c r="T9" i="19"/>
  <c r="R12" i="20"/>
  <c r="R5" i="22"/>
  <c r="S14" i="22"/>
  <c r="Z14" i="21"/>
  <c r="W10" i="18"/>
  <c r="R13" i="18"/>
  <c r="AA14" i="19"/>
  <c r="S8" i="22"/>
  <c r="S6" i="24"/>
  <c r="W9" i="15"/>
  <c r="V13" i="15"/>
  <c r="V9" i="22"/>
  <c r="Y16" i="23"/>
  <c r="T12" i="21"/>
  <c r="O17" i="21"/>
  <c r="Q15" i="16"/>
  <c r="Z9" i="14"/>
  <c r="AD14" i="24"/>
  <c r="O10" i="18"/>
  <c r="T4" i="22"/>
  <c r="T15" i="14"/>
  <c r="U4" i="14"/>
  <c r="AA11" i="24"/>
  <c r="P5" i="6"/>
  <c r="T12" i="18"/>
  <c r="Z15" i="21"/>
  <c r="Q5" i="20"/>
  <c r="Y8" i="15"/>
  <c r="AA6" i="22"/>
  <c r="Q5" i="21"/>
  <c r="P10" i="23"/>
  <c r="O7" i="6"/>
  <c r="S8" i="23"/>
  <c r="U4" i="21"/>
  <c r="U8" i="22"/>
  <c r="T7" i="24"/>
  <c r="P15" i="21"/>
  <c r="X9" i="14"/>
  <c r="Q8" i="22"/>
  <c r="P12" i="20"/>
  <c r="W6" i="19"/>
  <c r="W6" i="16"/>
  <c r="Q7" i="24"/>
  <c r="V13" i="17"/>
  <c r="Y8" i="21"/>
  <c r="Q14" i="24"/>
  <c r="R5" i="16"/>
  <c r="V11" i="24"/>
  <c r="AA8" i="19"/>
  <c r="Q5" i="15"/>
  <c r="V10" i="19"/>
  <c r="U7" i="17"/>
  <c r="AA10" i="24"/>
  <c r="U16" i="15"/>
  <c r="X6" i="15"/>
  <c r="R4" i="20"/>
  <c r="V16" i="20"/>
  <c r="Y9" i="17"/>
  <c r="U4" i="20"/>
  <c r="O16" i="21"/>
  <c r="V11" i="21"/>
  <c r="Q14" i="18"/>
  <c r="V12" i="23"/>
  <c r="V13" i="23"/>
  <c r="Z12" i="14"/>
  <c r="V4" i="19"/>
  <c r="W13" i="14"/>
  <c r="R7" i="16"/>
  <c r="X4" i="16"/>
  <c r="R16" i="22"/>
  <c r="O7" i="16"/>
  <c r="Z11" i="18"/>
  <c r="Z13" i="21"/>
  <c r="W5" i="15"/>
  <c r="T10" i="15"/>
  <c r="W6" i="20"/>
  <c r="R5" i="14"/>
  <c r="W16" i="16"/>
  <c r="R6" i="18"/>
  <c r="R12" i="22"/>
  <c r="X10" i="20"/>
  <c r="U12" i="21"/>
  <c r="AD15" i="23"/>
  <c r="R7" i="17"/>
  <c r="U11" i="20"/>
  <c r="U16" i="14"/>
  <c r="V16" i="23"/>
  <c r="Z16" i="15"/>
  <c r="Z9" i="24"/>
  <c r="X13" i="17"/>
  <c r="Q14" i="21"/>
  <c r="AA7" i="15"/>
  <c r="U16" i="21"/>
  <c r="W13" i="20"/>
  <c r="V10" i="16"/>
  <c r="W11" i="15"/>
  <c r="U16" i="19"/>
  <c r="Z10" i="21"/>
  <c r="P9" i="21"/>
  <c r="U16" i="6"/>
  <c r="AA9" i="19"/>
  <c r="AA12" i="6"/>
  <c r="R16" i="21"/>
  <c r="Z13" i="18"/>
  <c r="O9" i="18"/>
  <c r="Q13" i="18"/>
  <c r="O8" i="20"/>
  <c r="W16" i="21"/>
  <c r="V5" i="14"/>
  <c r="Z8" i="24"/>
  <c r="S4" i="18"/>
  <c r="Y11" i="15"/>
  <c r="O10" i="19"/>
  <c r="X15" i="18"/>
  <c r="V16" i="15"/>
  <c r="T12" i="14"/>
  <c r="W9" i="14"/>
  <c r="AE10" i="24"/>
  <c r="X15" i="22"/>
  <c r="W17" i="21"/>
  <c r="Q9" i="6"/>
  <c r="W11" i="16"/>
  <c r="X13" i="16"/>
  <c r="P5" i="22"/>
  <c r="Q8" i="6"/>
  <c r="AB4" i="23"/>
  <c r="Y13" i="15"/>
  <c r="P10" i="15"/>
  <c r="AB17" i="24"/>
  <c r="AA6" i="21"/>
  <c r="O10" i="16"/>
  <c r="Y14" i="18"/>
  <c r="X14" i="17"/>
  <c r="Y5" i="17"/>
  <c r="U8" i="17"/>
  <c r="T10" i="14"/>
  <c r="P8" i="18"/>
  <c r="P13" i="18"/>
  <c r="Q12" i="21"/>
  <c r="S14" i="21"/>
  <c r="W12" i="23"/>
  <c r="V12" i="24"/>
  <c r="AA15" i="18"/>
  <c r="S14" i="19"/>
  <c r="T12" i="20"/>
  <c r="V6" i="23"/>
  <c r="R11" i="22"/>
  <c r="Z11" i="19"/>
  <c r="T14" i="23"/>
  <c r="V10" i="22"/>
  <c r="AA14" i="18"/>
  <c r="X15" i="19"/>
  <c r="R12" i="24"/>
  <c r="AA15" i="19"/>
  <c r="V11" i="15"/>
  <c r="Y16" i="6"/>
  <c r="X10" i="15"/>
  <c r="S14" i="15"/>
  <c r="S11" i="15"/>
  <c r="AA9" i="22"/>
  <c r="W15" i="6"/>
  <c r="X13" i="21"/>
  <c r="R11" i="14"/>
  <c r="Z8" i="14"/>
  <c r="R14" i="20"/>
  <c r="Y6" i="21"/>
  <c r="U15" i="18"/>
  <c r="V4" i="23"/>
  <c r="S12" i="16"/>
  <c r="AA5" i="21"/>
  <c r="AA13" i="6"/>
  <c r="P7" i="14"/>
  <c r="X6" i="23"/>
  <c r="AD5" i="24"/>
  <c r="S5" i="21"/>
  <c r="V13" i="18"/>
  <c r="AA5" i="19"/>
  <c r="Z12" i="24"/>
  <c r="AA17" i="23"/>
  <c r="U12" i="14"/>
  <c r="R6" i="24"/>
  <c r="R6" i="20"/>
  <c r="U10" i="15"/>
  <c r="V6" i="20"/>
  <c r="AC10" i="24"/>
  <c r="W4" i="19"/>
  <c r="AD8" i="24"/>
  <c r="W13" i="24"/>
  <c r="T4" i="23"/>
  <c r="Y4" i="24"/>
  <c r="Q4" i="16"/>
  <c r="R5" i="19"/>
  <c r="T11" i="22"/>
  <c r="Y15" i="19"/>
  <c r="P15" i="24"/>
  <c r="P10" i="6"/>
  <c r="T15" i="19"/>
  <c r="Y16" i="19"/>
  <c r="Q10" i="21"/>
  <c r="O12" i="22"/>
  <c r="Q15" i="23"/>
  <c r="W7" i="14"/>
  <c r="Z7" i="6"/>
  <c r="T5" i="18"/>
  <c r="AA5" i="14"/>
  <c r="S10" i="18"/>
  <c r="Y10" i="20"/>
  <c r="S9" i="24"/>
  <c r="V16" i="24"/>
  <c r="Y9" i="19"/>
  <c r="Q10" i="20"/>
  <c r="V9" i="6"/>
  <c r="R15" i="16"/>
  <c r="Y7" i="14"/>
  <c r="AE7" i="24"/>
  <c r="R13" i="23"/>
  <c r="V7" i="18"/>
  <c r="T8" i="24"/>
  <c r="Y12" i="6"/>
  <c r="AA4" i="22"/>
  <c r="Q7" i="23"/>
  <c r="O13" i="14"/>
  <c r="Z5" i="24"/>
  <c r="T10" i="16"/>
  <c r="S13" i="16"/>
  <c r="T10" i="22"/>
  <c r="V14" i="22"/>
  <c r="X16" i="19"/>
  <c r="R17" i="21"/>
  <c r="S16" i="6"/>
  <c r="S10" i="17"/>
  <c r="AA15" i="15"/>
  <c r="P16" i="18"/>
  <c r="Z6" i="16"/>
  <c r="O6" i="21"/>
  <c r="AA6" i="19"/>
  <c r="W15" i="18"/>
  <c r="AA9" i="17"/>
  <c r="AA12" i="23"/>
  <c r="X17" i="21"/>
  <c r="O14" i="14"/>
  <c r="X8" i="17"/>
  <c r="X12" i="23"/>
  <c r="T4" i="16"/>
  <c r="T16" i="6"/>
  <c r="S11" i="20"/>
  <c r="V14" i="18"/>
  <c r="U8" i="19"/>
  <c r="S5" i="19"/>
  <c r="AA11" i="16"/>
  <c r="O17" i="22"/>
  <c r="P8" i="17"/>
  <c r="X15" i="21"/>
  <c r="T13" i="23"/>
  <c r="T9" i="15"/>
  <c r="W9" i="18"/>
  <c r="Z10" i="20"/>
  <c r="Z11" i="15"/>
  <c r="W13" i="22"/>
  <c r="AA5" i="17"/>
  <c r="T6" i="19"/>
  <c r="O10" i="20"/>
  <c r="P9" i="19"/>
  <c r="Y6" i="22"/>
  <c r="V5" i="15"/>
  <c r="Y14" i="15"/>
  <c r="Q12" i="6"/>
  <c r="O5" i="15"/>
  <c r="X12" i="18"/>
  <c r="S8" i="18"/>
  <c r="V13" i="21"/>
  <c r="R9" i="20"/>
  <c r="P11" i="16"/>
  <c r="R7" i="23"/>
  <c r="Z15" i="22"/>
  <c r="R10" i="14"/>
  <c r="W8" i="24"/>
  <c r="Q9" i="17"/>
  <c r="X13" i="24"/>
  <c r="P7" i="17"/>
  <c r="Q5" i="16"/>
  <c r="AA10" i="19"/>
  <c r="X4" i="15"/>
  <c r="O12" i="14"/>
  <c r="O16" i="15"/>
  <c r="Q6" i="6"/>
  <c r="O15" i="14"/>
  <c r="W13" i="17"/>
  <c r="W7" i="19"/>
  <c r="R13" i="15"/>
  <c r="X10" i="18"/>
  <c r="W12" i="24"/>
  <c r="V13" i="20"/>
  <c r="X16" i="24"/>
  <c r="S12" i="15"/>
  <c r="Q14" i="19"/>
  <c r="V4" i="15"/>
  <c r="U9" i="15"/>
  <c r="AB12" i="24"/>
  <c r="AC6" i="24"/>
  <c r="AD6" i="24"/>
  <c r="V8" i="21"/>
  <c r="Z15" i="16"/>
  <c r="T7" i="20"/>
  <c r="X14" i="18"/>
  <c r="AA16" i="16"/>
  <c r="W11" i="18"/>
  <c r="Q9" i="14"/>
  <c r="AA10" i="17"/>
  <c r="S15" i="14"/>
  <c r="S15" i="18"/>
  <c r="R15" i="23"/>
  <c r="T5" i="21"/>
  <c r="AA6" i="20"/>
  <c r="O8" i="21"/>
  <c r="O8" i="15"/>
  <c r="AE5" i="24"/>
  <c r="U15" i="20"/>
  <c r="Q16" i="14"/>
  <c r="S9" i="22"/>
  <c r="V7" i="15"/>
  <c r="R6" i="14"/>
  <c r="R11" i="19"/>
  <c r="Z14" i="6"/>
  <c r="Y13" i="14"/>
  <c r="W12" i="18"/>
  <c r="AA16" i="22"/>
  <c r="W11" i="17"/>
  <c r="P7" i="18"/>
  <c r="W12" i="21"/>
  <c r="V8" i="23"/>
  <c r="U10" i="22"/>
  <c r="S10" i="16"/>
  <c r="X17" i="22"/>
  <c r="T15" i="21"/>
  <c r="W15" i="20"/>
  <c r="P16" i="16"/>
  <c r="Y6" i="20"/>
  <c r="P6" i="17"/>
  <c r="P15" i="6"/>
  <c r="R10" i="18"/>
  <c r="AD9" i="24"/>
  <c r="AA7" i="24"/>
  <c r="Y15" i="17"/>
  <c r="S4" i="17"/>
  <c r="V10" i="14"/>
  <c r="T7" i="6"/>
  <c r="Q12" i="23"/>
  <c r="Z5" i="21"/>
  <c r="T15" i="18"/>
  <c r="S16" i="23"/>
  <c r="P11" i="20"/>
  <c r="T14" i="6"/>
  <c r="R8" i="6"/>
  <c r="S12" i="20"/>
  <c r="X12" i="17"/>
  <c r="Y16" i="15"/>
  <c r="AA12" i="24"/>
  <c r="W16" i="15"/>
  <c r="W17" i="24"/>
  <c r="AB9" i="24"/>
  <c r="W11" i="14"/>
  <c r="Y10" i="15"/>
  <c r="O10" i="17"/>
  <c r="X5" i="14"/>
  <c r="Q16" i="6"/>
  <c r="Z16" i="17"/>
  <c r="Z5" i="17"/>
  <c r="AC11" i="24"/>
  <c r="AC13" i="24"/>
  <c r="AD6" i="23"/>
  <c r="Y15" i="16"/>
  <c r="W4" i="22"/>
  <c r="S15" i="23"/>
  <c r="U10" i="21"/>
  <c r="Z8" i="17"/>
  <c r="W14" i="15"/>
  <c r="V12" i="14"/>
  <c r="T6" i="6"/>
  <c r="U14" i="22"/>
  <c r="X7" i="21"/>
  <c r="U9" i="24"/>
  <c r="AA4" i="21"/>
  <c r="Y11" i="22"/>
  <c r="Y7" i="21"/>
  <c r="V15" i="18"/>
  <c r="V13" i="22"/>
  <c r="Z15" i="6"/>
  <c r="Q6" i="22"/>
  <c r="X5" i="23"/>
  <c r="U6" i="6"/>
  <c r="R15" i="15"/>
  <c r="W5" i="24"/>
  <c r="S10" i="21"/>
  <c r="S9" i="20"/>
  <c r="R16" i="16"/>
  <c r="W15" i="19"/>
  <c r="Z12" i="20"/>
  <c r="V6" i="17"/>
  <c r="P17" i="22"/>
  <c r="Q16" i="15"/>
  <c r="V6" i="6"/>
  <c r="W16" i="19"/>
  <c r="AA16" i="18"/>
  <c r="P11" i="22"/>
  <c r="Y15" i="15"/>
  <c r="P8" i="6"/>
  <c r="O14" i="6"/>
  <c r="S6" i="15"/>
  <c r="Y9" i="24"/>
  <c r="Z14" i="20"/>
  <c r="O16" i="20"/>
  <c r="S13" i="23"/>
  <c r="V6" i="22"/>
  <c r="X12" i="19"/>
  <c r="O14" i="16"/>
  <c r="Z4" i="17"/>
  <c r="T7" i="19"/>
  <c r="Q6" i="21"/>
  <c r="S4" i="14"/>
  <c r="V9" i="24"/>
  <c r="S10" i="24"/>
  <c r="P13" i="17"/>
  <c r="S4" i="24"/>
  <c r="Q12" i="14"/>
  <c r="X13" i="6"/>
  <c r="R12" i="6"/>
  <c r="P7" i="6"/>
  <c r="O14" i="17"/>
  <c r="O5" i="14"/>
  <c r="Q6" i="19"/>
  <c r="U10" i="23"/>
  <c r="R12" i="23"/>
  <c r="V10" i="15"/>
  <c r="S17" i="24"/>
  <c r="Z5" i="22"/>
  <c r="R9" i="15"/>
  <c r="S10" i="23"/>
  <c r="S8" i="15"/>
  <c r="X8" i="6"/>
  <c r="T12" i="15"/>
  <c r="X10" i="24"/>
  <c r="AA5" i="15"/>
  <c r="U6" i="22"/>
  <c r="V8" i="22"/>
  <c r="AB15" i="24"/>
  <c r="W11" i="20"/>
  <c r="O11" i="15"/>
  <c r="AA13" i="17"/>
  <c r="Y10" i="14"/>
  <c r="T5" i="22"/>
  <c r="X14" i="19"/>
  <c r="X14" i="14"/>
  <c r="X6" i="24"/>
  <c r="Q11" i="16"/>
  <c r="S14" i="6"/>
  <c r="AA8" i="18"/>
  <c r="R4" i="23"/>
  <c r="R10" i="23"/>
  <c r="Y10" i="18"/>
  <c r="Z7" i="15"/>
  <c r="R4" i="17"/>
  <c r="X12" i="24"/>
  <c r="Z13" i="17"/>
  <c r="O8" i="19"/>
  <c r="AA4" i="17"/>
  <c r="AA13" i="20"/>
  <c r="W14" i="6"/>
  <c r="P6" i="18"/>
  <c r="P12" i="6"/>
  <c r="T6" i="16"/>
  <c r="Q4" i="18"/>
  <c r="S17" i="21"/>
  <c r="Z10" i="15"/>
  <c r="T7" i="17"/>
  <c r="T4" i="14"/>
  <c r="S16" i="15"/>
  <c r="P4" i="15"/>
  <c r="Z15" i="23"/>
  <c r="W13" i="19"/>
  <c r="V9" i="15"/>
  <c r="Y14" i="6"/>
  <c r="Y12" i="1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<sst xmlns="http://schemas.openxmlformats.org/spreadsheetml/2006/main" count="2500" uniqueCount="46">
  <si>
    <t>​​Μηνιαίοι Καταναλωτές</t>
  </si>
  <si>
    <t>Διμηνιαίοι Καταναλω​τές</t>
  </si>
  <si>
    <t>Μέση Μηνιαία Σταθμική Τιμή Καυσίμων</t>
  </si>
  <si>
    <t>Αύξηση επί της βασικής τιμής ανά χρεωνόμενη μονάδα (σεντ)​</t>
  </si>
  <si>
    <t>​</t>
  </si>
  <si>
    <t>€/ΜΤ</t>
  </si>
  <si>
    <t>c/kWh</t>
  </si>
  <si>
    <t>VOLTAGE</t>
  </si>
  <si>
    <t>HIGH</t>
  </si>
  <si>
    <t>MEDIUM</t>
  </si>
  <si>
    <t>LOW</t>
  </si>
  <si>
    <t>Fuel Adj. Coefficcient</t>
  </si>
  <si>
    <t>Monthly Consumers</t>
  </si>
  <si>
    <r>
      <t xml:space="preserve">Fuel Price Adjustment (cent/kWh)
</t>
    </r>
    <r>
      <rPr>
        <sz val="11"/>
        <color rgb="FF333333"/>
        <rFont val="Myriad Pro"/>
      </rPr>
      <t>(adjustment on basic tariff price)</t>
    </r>
  </si>
  <si>
    <t>HIGH VOLTAGE</t>
  </si>
  <si>
    <t>MEDIUM VOLTAGE</t>
  </si>
  <si>
    <t>LOW VOLTAGE</t>
  </si>
  <si>
    <t>Monthly</t>
  </si>
  <si>
    <t>Bimonthly</t>
  </si>
  <si>
    <t>Fuel Price</t>
  </si>
  <si>
    <t>Total</t>
  </si>
  <si>
    <t>Fuel</t>
  </si>
  <si>
    <t>COSMOS</t>
  </si>
  <si>
    <t>Voltage</t>
  </si>
  <si>
    <t>Euro</t>
  </si>
  <si>
    <t>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</si>
  <si>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</si>
  <si>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</si>
  <si>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</si>
  <si>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</si>
  <si>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</si>
  <si>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</si>
  <si>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</si>
  <si>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</si>
  <si>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</si>
  <si>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</si>
  <si>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</si>
  <si>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</si>
  <si>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CO2 emissions</t>
  </si>
  <si>
    <t>YEAR</t>
  </si>
  <si>
    <t>Bimonthly Consumers</t>
  </si>
  <si>
    <t>Weighted Average Fuel Price</t>
  </si>
  <si>
    <t>MONTHLY CUSTOMERS</t>
  </si>
  <si>
    <t>Revised Fuel Price</t>
  </si>
  <si>
    <t>Revised Fuel Price
cent/kWh</t>
  </si>
  <si>
    <r>
      <t xml:space="preserve">Fuel Price Adjustment
</t>
    </r>
    <r>
      <rPr>
        <sz val="11"/>
        <color rgb="FF333333"/>
        <rFont val="Myriad Pro"/>
      </rPr>
      <t xml:space="preserve">(adjustment on basic tariff price)
</t>
    </r>
    <r>
      <rPr>
        <b/>
        <sz val="11"/>
        <color rgb="FF333333"/>
        <rFont val="Myriad Pro"/>
      </rPr>
      <t>cent/kWh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</si>
</sst>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#,##0.00;#,##0.00"/>
    <numFmt numFmtId="166" formatCode="0.00000000"/>
    <numFmt numFmtId="167" formatCode="0.000000"/>
    <numFmt numFmtId="168" formatCode="0.0000000"/>
  </numFmts>
  <fonts count="18">
    <font>
      <sz val="11"/>
      <color theme="1"/>
      <name val="Calibri"/>
      <family val="2"/>
      <scheme val="minor"/>
    </font>
    <font>
      <sz val="11"/>
      <color rgb="FF333333"/>
      <name val="Myriad Pro"/>
    </font>
    <font>
      <b/>
      <sz val="11"/>
      <color rgb="FF333333"/>
      <name val="Myriad Pro"/>
    </font>
    <font>
      <b/>
      <sz val="12"/>
      <color rgb="FF333333"/>
      <name val="Myriad Pro"/>
    </font>
    <font>
      <sz val="10"/>
      <color rgb="FF333333"/>
      <name val="Myriad Pro"/>
    </font>
    <font>
      <sz val="11"/>
      <color rgb="FF0072C6"/>
      <name val="Myriad Pro"/>
    </font>
    <font>
      <sz val="10"/>
      <color rgb="FF000000"/>
      <name val="Times New Roman"/>
      <family val="1"/>
      <charset val="161"/>
    </font>
    <font>
      <b/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2"/>
      <name val="Calibri"/>
      <family val="2"/>
      <charset val="161"/>
      <scheme val="minor"/>
    </font>
    <font>
      <sz val="9"/>
      <color theme="1"/>
      <name val="Calibri"/>
      <family val="2"/>
      <scheme val="minor"/>
    </font>
    <font>
      <b/>
      <sz val="11"/>
      <color indexed="63"/>
      <name val="Myriad Pro"/>
    </font>
    <font>
      <sz val="8"/>
      <name val="Calibri"/>
      <family val="2"/>
      <scheme val="minor"/>
    </font>
    <font>
      <b/>
      <sz val="11"/>
      <color indexed="8"/>
      <name val="Calibri"/>
      <family val="2"/>
      <charset val="161"/>
      <scheme val="minor"/>
    </font>
    <font>
      <strike/>
      <sz val="11"/>
      <color theme="1"/>
      <name val="Calibri"/>
      <family val="2"/>
      <scheme val="minor"/>
    </font>
    <font>
      <b/>
      <sz val="10"/>
      <color rgb="FF333333"/>
      <name val="Myriad Pro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5">
    <border>
      <left/>
      <right/>
      <top/>
      <bottom/>
      <diagonal/>
    </border>
    <border>
      <left style="medium">
        <color rgb="FFC6C6C6"/>
      </left>
      <right style="medium">
        <color rgb="FFC6C6C6"/>
      </right>
      <top style="medium">
        <color rgb="FFC6C6C6"/>
      </top>
      <bottom style="medium">
        <color rgb="FFC6C6C6"/>
      </bottom>
      <diagonal/>
    </border>
    <border>
      <left style="medium">
        <color rgb="FFC6C6C6"/>
      </left>
      <right/>
      <top style="medium">
        <color rgb="FFC6C6C6"/>
      </top>
      <bottom style="medium">
        <color rgb="FFC6C6C6"/>
      </bottom>
      <diagonal/>
    </border>
    <border>
      <left/>
      <right style="medium">
        <color rgb="FFC6C6C6"/>
      </right>
      <top style="medium">
        <color rgb="FFC6C6C6"/>
      </top>
      <bottom style="medium">
        <color rgb="FFC6C6C6"/>
      </bottom>
      <diagonal/>
    </border>
    <border>
      <left/>
      <right/>
      <top style="medium">
        <color rgb="FFC6C6C6"/>
      </top>
      <bottom style="medium">
        <color rgb="FFC6C6C6"/>
      </bottom>
      <diagonal/>
    </border>
    <border>
      <left style="medium">
        <color rgb="FFC6C6C6"/>
      </left>
      <right style="medium">
        <color rgb="FFC6C6C6"/>
      </right>
      <top/>
      <bottom style="medium">
        <color rgb="FFC6C6C6"/>
      </bottom>
      <diagonal/>
    </border>
    <border>
      <left style="medium">
        <color rgb="FFC6C6C6"/>
      </left>
      <right/>
      <top style="medium">
        <color rgb="FFC6C6C6"/>
      </top>
      <bottom/>
      <diagonal/>
    </border>
    <border>
      <left style="medium">
        <color rgb="FFC6C6C6"/>
      </left>
      <right/>
      <top/>
      <bottom/>
      <diagonal/>
    </border>
    <border>
      <left style="medium">
        <color rgb="FFC6C6C6"/>
      </left>
      <right/>
      <top/>
      <bottom style="medium">
        <color rgb="FFC6C6C6"/>
      </bottom>
      <diagonal/>
    </border>
    <border>
      <left/>
      <right/>
      <top style="medium">
        <color rgb="FFC6C6C6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C6C6C6"/>
      </left>
      <right style="medium">
        <color rgb="FFC6C6C6"/>
      </right>
      <top style="medium">
        <color rgb="FFC6C6C6"/>
      </top>
      <bottom/>
      <diagonal/>
    </border>
    <border>
      <left style="medium">
        <color rgb="FFC6C6C6"/>
      </left>
      <right style="medium">
        <color rgb="FFC6C6C6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270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5" fillId="0" borderId="0" xfId="0" applyFont="1" applyAlignment="1">
      <alignment vertical="center" wrapText="1"/>
    </xf>
    <xf numFmtId="0" fontId="0" fillId="0" borderId="0" xfId="0" applyFont="1"/>
    <xf numFmtId="0" fontId="2" fillId="2" borderId="2" xfId="0" applyFont="1" applyFill="1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0" fillId="0" borderId="16" xfId="0" applyBorder="1"/>
    <xf numFmtId="0" fontId="0" fillId="0" borderId="20" xfId="0" applyBorder="1"/>
    <xf numFmtId="0" fontId="9" fillId="0" borderId="0" xfId="0" applyFont="1" applyAlignment="1">
      <alignment horizontal="left" vertical="center" readingOrder="1"/>
    </xf>
    <xf numFmtId="0" fontId="7" fillId="0" borderId="13" xfId="0" applyFont="1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2" fillId="2" borderId="2" xfId="0" applyFont="1" applyFill="1" applyBorder="1" applyAlignment="1">
      <alignment horizontal="center" vertical="top" wrapText="1"/>
    </xf>
    <xf numFmtId="166" fontId="1" fillId="3" borderId="6" xfId="0" applyNumberFormat="1" applyFont="1" applyFill="1" applyBorder="1" applyAlignment="1">
      <alignment horizontal="center" vertical="top" wrapText="1"/>
    </xf>
    <xf numFmtId="166" fontId="1" fillId="3" borderId="7" xfId="0" applyNumberFormat="1" applyFont="1" applyFill="1" applyBorder="1" applyAlignment="1">
      <alignment horizontal="center" vertical="top" wrapText="1"/>
    </xf>
    <xf numFmtId="166" fontId="1" fillId="3" borderId="8" xfId="0" applyNumberFormat="1" applyFont="1" applyFill="1" applyBorder="1" applyAlignment="1">
      <alignment horizontal="center" vertical="top" wrapText="1"/>
    </xf>
    <xf numFmtId="166" fontId="1" fillId="4" borderId="6" xfId="0" applyNumberFormat="1" applyFont="1" applyFill="1" applyBorder="1" applyAlignment="1">
      <alignment horizontal="center" vertical="top" wrapText="1"/>
    </xf>
    <xf numFmtId="166" fontId="1" fillId="4" borderId="7" xfId="0" applyNumberFormat="1" applyFont="1" applyFill="1" applyBorder="1" applyAlignment="1">
      <alignment horizontal="center" vertical="top" wrapText="1"/>
    </xf>
    <xf numFmtId="166" fontId="1" fillId="4" borderId="8" xfId="0" applyNumberFormat="1" applyFont="1" applyFill="1" applyBorder="1" applyAlignment="1">
      <alignment horizontal="center" vertical="top" wrapText="1"/>
    </xf>
    <xf numFmtId="166" fontId="0" fillId="0" borderId="0" xfId="0" applyNumberFormat="1"/>
    <xf numFmtId="166" fontId="1" fillId="5" borderId="6" xfId="0" applyNumberFormat="1" applyFont="1" applyFill="1" applyBorder="1" applyAlignment="1">
      <alignment horizontal="center" vertical="top" wrapText="1"/>
    </xf>
    <xf numFmtId="166" fontId="1" fillId="5" borderId="7" xfId="0" applyNumberFormat="1" applyFont="1" applyFill="1" applyBorder="1" applyAlignment="1">
      <alignment horizontal="center" vertical="top" wrapText="1"/>
    </xf>
    <xf numFmtId="166" fontId="1" fillId="5" borderId="8" xfId="0" applyNumberFormat="1" applyFont="1" applyFill="1" applyBorder="1" applyAlignment="1">
      <alignment horizontal="center" vertical="top" wrapText="1"/>
    </xf>
    <xf numFmtId="164" fontId="0" fillId="0" borderId="0" xfId="0" applyNumberFormat="1"/>
    <xf numFmtId="166" fontId="10" fillId="0" borderId="0" xfId="0" applyNumberFormat="1" applyFont="1"/>
    <xf numFmtId="0" fontId="2" fillId="2" borderId="6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167" fontId="1" fillId="3" borderId="6" xfId="0" applyNumberFormat="1" applyFont="1" applyFill="1" applyBorder="1" applyAlignment="1">
      <alignment horizontal="center" vertical="top" wrapText="1"/>
    </xf>
    <xf numFmtId="167" fontId="1" fillId="3" borderId="7" xfId="0" applyNumberFormat="1" applyFont="1" applyFill="1" applyBorder="1" applyAlignment="1">
      <alignment horizontal="center" vertical="top" wrapText="1"/>
    </xf>
    <xf numFmtId="167" fontId="1" fillId="3" borderId="8" xfId="0" applyNumberFormat="1" applyFont="1" applyFill="1" applyBorder="1" applyAlignment="1">
      <alignment horizontal="center" vertical="top" wrapText="1"/>
    </xf>
    <xf numFmtId="167" fontId="1" fillId="4" borderId="6" xfId="0" applyNumberFormat="1" applyFont="1" applyFill="1" applyBorder="1" applyAlignment="1">
      <alignment horizontal="center" vertical="top" wrapText="1"/>
    </xf>
    <xf numFmtId="167" fontId="1" fillId="4" borderId="7" xfId="0" applyNumberFormat="1" applyFont="1" applyFill="1" applyBorder="1" applyAlignment="1">
      <alignment horizontal="center" vertical="top" wrapText="1"/>
    </xf>
    <xf numFmtId="167" fontId="1" fillId="4" borderId="8" xfId="0" applyNumberFormat="1" applyFont="1" applyFill="1" applyBorder="1" applyAlignment="1">
      <alignment horizontal="center" vertical="top" wrapText="1"/>
    </xf>
    <xf numFmtId="167" fontId="1" fillId="5" borderId="6" xfId="0" applyNumberFormat="1" applyFont="1" applyFill="1" applyBorder="1" applyAlignment="1">
      <alignment horizontal="center" vertical="top" wrapText="1"/>
    </xf>
    <xf numFmtId="167" fontId="1" fillId="5" borderId="7" xfId="0" applyNumberFormat="1" applyFont="1" applyFill="1" applyBorder="1" applyAlignment="1">
      <alignment horizontal="center" vertical="top" wrapText="1"/>
    </xf>
    <xf numFmtId="167" fontId="1" fillId="5" borderId="8" xfId="0" applyNumberFormat="1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horizontal="center" vertical="top" wrapText="1"/>
    </xf>
    <xf numFmtId="0" fontId="7" fillId="0" borderId="35" xfId="0" applyFont="1" applyBorder="1" applyAlignment="1">
      <alignment horizontal="center"/>
    </xf>
    <xf numFmtId="0" fontId="7" fillId="0" borderId="22" xfId="0" applyFont="1" applyBorder="1" applyAlignment="1">
      <alignment horizontal="center" wrapText="1"/>
    </xf>
    <xf numFmtId="0" fontId="7" fillId="0" borderId="36" xfId="0" applyFont="1" applyBorder="1" applyAlignment="1">
      <alignment horizontal="center"/>
    </xf>
    <xf numFmtId="0" fontId="8" fillId="0" borderId="36" xfId="0" applyFont="1" applyBorder="1" applyAlignment="1">
      <alignment horizontal="center" wrapText="1"/>
    </xf>
    <xf numFmtId="0" fontId="8" fillId="0" borderId="38" xfId="0" applyFont="1" applyBorder="1" applyAlignment="1">
      <alignment horizontal="center" wrapText="1"/>
    </xf>
    <xf numFmtId="0" fontId="8" fillId="0" borderId="39" xfId="0" applyFont="1" applyBorder="1" applyAlignment="1">
      <alignment horizontal="center" wrapText="1"/>
    </xf>
    <xf numFmtId="2" fontId="0" fillId="0" borderId="37" xfId="0" applyNumberFormat="1" applyBorder="1" applyAlignment="1">
      <alignment horizontal="center"/>
    </xf>
    <xf numFmtId="164" fontId="0" fillId="0" borderId="30" xfId="0" applyNumberFormat="1" applyBorder="1" applyAlignment="1">
      <alignment horizontal="center"/>
    </xf>
    <xf numFmtId="164" fontId="0" fillId="0" borderId="28" xfId="0" applyNumberFormat="1" applyBorder="1" applyAlignment="1">
      <alignment horizontal="center"/>
    </xf>
    <xf numFmtId="164" fontId="0" fillId="0" borderId="29" xfId="0" applyNumberFormat="1" applyBorder="1" applyAlignment="1">
      <alignment horizontal="center"/>
    </xf>
    <xf numFmtId="164" fontId="0" fillId="0" borderId="27" xfId="0" applyNumberFormat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164" fontId="0" fillId="0" borderId="31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2" fontId="0" fillId="0" borderId="24" xfId="0" applyNumberFormat="1" applyBorder="1" applyAlignment="1">
      <alignment horizontal="center"/>
    </xf>
    <xf numFmtId="164" fontId="0" fillId="0" borderId="32" xfId="0" applyNumberFormat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0" fontId="2" fillId="2" borderId="9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2" fillId="2" borderId="2" xfId="0" applyFont="1" applyFill="1" applyBorder="1" applyAlignment="1">
      <alignment horizontal="center" vertical="top" wrapText="1"/>
    </xf>
    <xf numFmtId="0" fontId="0" fillId="0" borderId="40" xfId="0" applyBorder="1" applyAlignment="1">
      <alignment horizontal="center"/>
    </xf>
    <xf numFmtId="0" fontId="0" fillId="0" borderId="41" xfId="0" applyBorder="1"/>
    <xf numFmtId="0" fontId="0" fillId="0" borderId="12" xfId="0" applyBorder="1" applyAlignment="1">
      <alignment wrapText="1"/>
    </xf>
    <xf numFmtId="0" fontId="0" fillId="0" borderId="18" xfId="0" applyBorder="1"/>
    <xf numFmtId="0" fontId="0" fillId="0" borderId="21" xfId="0" applyBorder="1"/>
    <xf numFmtId="0" fontId="7" fillId="0" borderId="10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166" fontId="1" fillId="4" borderId="1" xfId="0" applyNumberFormat="1" applyFont="1" applyFill="1" applyBorder="1" applyAlignment="1">
      <alignment horizontal="center" vertical="top" wrapText="1"/>
    </xf>
    <xf numFmtId="166" fontId="1" fillId="3" borderId="1" xfId="0" applyNumberFormat="1" applyFont="1" applyFill="1" applyBorder="1" applyAlignment="1">
      <alignment horizontal="center" vertical="top" wrapText="1"/>
    </xf>
    <xf numFmtId="0" fontId="7" fillId="0" borderId="25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7" fillId="0" borderId="12" xfId="0" applyFont="1" applyBorder="1" applyAlignment="1">
      <alignment horizontal="center"/>
    </xf>
    <xf numFmtId="0" fontId="8" fillId="0" borderId="42" xfId="0" applyFont="1" applyBorder="1" applyAlignment="1">
      <alignment horizontal="center" wrapText="1"/>
    </xf>
    <xf numFmtId="164" fontId="0" fillId="0" borderId="43" xfId="0" applyNumberFormat="1" applyBorder="1" applyAlignment="1">
      <alignment horizontal="center"/>
    </xf>
    <xf numFmtId="164" fontId="0" fillId="0" borderId="44" xfId="0" applyNumberFormat="1" applyBorder="1" applyAlignment="1">
      <alignment horizontal="center"/>
    </xf>
    <xf numFmtId="164" fontId="0" fillId="0" borderId="45" xfId="0" applyNumberFormat="1" applyBorder="1" applyAlignment="1">
      <alignment horizontal="center"/>
    </xf>
    <xf numFmtId="0" fontId="7" fillId="0" borderId="46" xfId="0" applyFont="1" applyBorder="1" applyAlignment="1">
      <alignment horizontal="center" wrapText="1"/>
    </xf>
    <xf numFmtId="0" fontId="0" fillId="0" borderId="47" xfId="0" applyBorder="1"/>
    <xf numFmtId="0" fontId="0" fillId="0" borderId="48" xfId="0" applyBorder="1"/>
    <xf numFmtId="164" fontId="0" fillId="0" borderId="18" xfId="0" applyNumberFormat="1" applyFill="1" applyBorder="1" applyAlignment="1">
      <alignment horizontal="center"/>
    </xf>
    <xf numFmtId="164" fontId="0" fillId="0" borderId="29" xfId="0" applyNumberFormat="1" applyFill="1" applyBorder="1" applyAlignment="1">
      <alignment horizontal="center"/>
    </xf>
    <xf numFmtId="164" fontId="14" fillId="0" borderId="18" xfId="0" applyNumberFormat="1" applyFont="1" applyFill="1" applyBorder="1" applyAlignment="1">
      <alignment horizontal="center"/>
    </xf>
    <xf numFmtId="164" fontId="0" fillId="0" borderId="21" xfId="0" applyNumberFormat="1" applyFill="1" applyBorder="1" applyAlignment="1">
      <alignment horizontal="center"/>
    </xf>
    <xf numFmtId="0" fontId="8" fillId="0" borderId="49" xfId="0" applyFont="1" applyBorder="1" applyAlignment="1">
      <alignment horizontal="center" wrapText="1"/>
    </xf>
    <xf numFmtId="0" fontId="2" fillId="2" borderId="2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8" xfId="0" applyBorder="1" applyAlignment="1">
      <alignment vertical="center"/>
    </xf>
    <xf numFmtId="2" fontId="0" fillId="0" borderId="23" xfId="0" applyNumberForma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vertical="center"/>
    </xf>
    <xf numFmtId="2" fontId="0" fillId="0" borderId="24" xfId="0" applyNumberFormat="1" applyBorder="1" applyAlignment="1">
      <alignment horizontal="center" vertical="center"/>
    </xf>
    <xf numFmtId="164" fontId="0" fillId="0" borderId="19" xfId="0" applyNumberFormat="1" applyBorder="1" applyAlignment="1">
      <alignment horizontal="center" vertical="center"/>
    </xf>
    <xf numFmtId="164" fontId="0" fillId="0" borderId="20" xfId="0" applyNumberForma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2" fontId="0" fillId="0" borderId="37" xfId="0" applyNumberFormat="1" applyBorder="1" applyAlignment="1">
      <alignment horizontal="center" vertical="center"/>
    </xf>
    <xf numFmtId="164" fontId="0" fillId="0" borderId="30" xfId="0" applyNumberFormat="1" applyBorder="1" applyAlignment="1">
      <alignment horizontal="center" vertical="center"/>
    </xf>
    <xf numFmtId="164" fontId="0" fillId="0" borderId="28" xfId="0" applyNumberFormat="1" applyBorder="1" applyAlignment="1">
      <alignment horizontal="center" vertical="center"/>
    </xf>
    <xf numFmtId="164" fontId="0" fillId="0" borderId="43" xfId="0" applyNumberFormat="1" applyBorder="1" applyAlignment="1">
      <alignment horizontal="center" vertical="center"/>
    </xf>
    <xf numFmtId="164" fontId="0" fillId="0" borderId="27" xfId="0" applyNumberFormat="1" applyBorder="1" applyAlignment="1">
      <alignment horizontal="center" vertical="center"/>
    </xf>
    <xf numFmtId="0" fontId="2" fillId="2" borderId="0" xfId="0" applyFont="1" applyFill="1" applyAlignment="1">
      <alignment horizontal="center" vertical="top" wrapText="1"/>
    </xf>
    <xf numFmtId="0" fontId="0" fillId="0" borderId="41" xfId="0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164" fontId="0" fillId="0" borderId="44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52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164" fontId="0" fillId="0" borderId="31" xfId="0" applyNumberFormat="1" applyFill="1" applyBorder="1" applyAlignment="1">
      <alignment horizontal="center"/>
    </xf>
    <xf numFmtId="164" fontId="0" fillId="0" borderId="16" xfId="0" applyNumberFormat="1" applyFill="1" applyBorder="1" applyAlignment="1">
      <alignment horizontal="center"/>
    </xf>
    <xf numFmtId="164" fontId="0" fillId="0" borderId="44" xfId="0" applyNumberFormat="1" applyFill="1" applyBorder="1" applyAlignment="1">
      <alignment horizontal="center"/>
    </xf>
    <xf numFmtId="0" fontId="7" fillId="0" borderId="46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2" fontId="0" fillId="0" borderId="37" xfId="0" applyNumberFormat="1" applyFill="1" applyBorder="1" applyAlignment="1">
      <alignment horizontal="center"/>
    </xf>
    <xf numFmtId="2" fontId="0" fillId="0" borderId="23" xfId="0" applyNumberFormat="1" applyFill="1" applyBorder="1" applyAlignment="1">
      <alignment horizontal="center"/>
    </xf>
    <xf numFmtId="2" fontId="0" fillId="0" borderId="24" xfId="0" applyNumberFormat="1" applyFill="1" applyBorder="1" applyAlignment="1">
      <alignment horizontal="center"/>
    </xf>
    <xf numFmtId="164" fontId="0" fillId="0" borderId="53" xfId="0" applyNumberFormat="1" applyBorder="1" applyAlignment="1">
      <alignment horizontal="center"/>
    </xf>
    <xf numFmtId="164" fontId="0" fillId="0" borderId="30" xfId="0" applyNumberFormat="1" applyFill="1" applyBorder="1" applyAlignment="1">
      <alignment horizontal="center"/>
    </xf>
    <xf numFmtId="164" fontId="0" fillId="0" borderId="28" xfId="0" applyNumberFormat="1" applyFill="1" applyBorder="1" applyAlignment="1">
      <alignment horizontal="center"/>
    </xf>
    <xf numFmtId="164" fontId="0" fillId="0" borderId="43" xfId="0" applyNumberFormat="1" applyFill="1" applyBorder="1" applyAlignment="1">
      <alignment horizontal="center"/>
    </xf>
    <xf numFmtId="164" fontId="0" fillId="0" borderId="32" xfId="0" applyNumberFormat="1" applyFill="1" applyBorder="1" applyAlignment="1">
      <alignment horizontal="center"/>
    </xf>
    <xf numFmtId="164" fontId="0" fillId="0" borderId="20" xfId="0" applyNumberFormat="1" applyFill="1" applyBorder="1" applyAlignment="1">
      <alignment horizontal="center"/>
    </xf>
    <xf numFmtId="164" fontId="0" fillId="0" borderId="45" xfId="0" applyNumberFormat="1" applyFill="1" applyBorder="1" applyAlignment="1">
      <alignment horizontal="center"/>
    </xf>
    <xf numFmtId="164" fontId="7" fillId="0" borderId="16" xfId="0" applyNumberFormat="1" applyFont="1" applyBorder="1" applyAlignment="1">
      <alignment horizontal="center"/>
    </xf>
    <xf numFmtId="164" fontId="7" fillId="0" borderId="18" xfId="0" applyNumberFormat="1" applyFont="1" applyBorder="1" applyAlignment="1">
      <alignment horizontal="center"/>
    </xf>
    <xf numFmtId="164" fontId="7" fillId="0" borderId="21" xfId="0" applyNumberFormat="1" applyFont="1" applyBorder="1" applyAlignment="1">
      <alignment horizontal="center"/>
    </xf>
    <xf numFmtId="164" fontId="7" fillId="0" borderId="50" xfId="0" applyNumberFormat="1" applyFont="1" applyBorder="1" applyAlignment="1">
      <alignment horizontal="center" vertical="center"/>
    </xf>
    <xf numFmtId="164" fontId="7" fillId="0" borderId="44" xfId="0" applyNumberFormat="1" applyFont="1" applyBorder="1" applyAlignment="1">
      <alignment horizontal="center"/>
    </xf>
    <xf numFmtId="164" fontId="7" fillId="0" borderId="45" xfId="0" applyNumberFormat="1" applyFont="1" applyBorder="1" applyAlignment="1">
      <alignment horizontal="center"/>
    </xf>
    <xf numFmtId="164" fontId="7" fillId="0" borderId="29" xfId="0" applyNumberFormat="1" applyFont="1" applyBorder="1" applyAlignment="1">
      <alignment horizontal="center" vertical="center"/>
    </xf>
    <xf numFmtId="164" fontId="7" fillId="0" borderId="54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51" xfId="0" applyFont="1" applyBorder="1" applyAlignment="1">
      <alignment horizontal="center"/>
    </xf>
    <xf numFmtId="164" fontId="7" fillId="0" borderId="18" xfId="0" applyNumberFormat="1" applyFont="1" applyFill="1" applyBorder="1" applyAlignment="1">
      <alignment horizontal="center"/>
    </xf>
    <xf numFmtId="164" fontId="0" fillId="0" borderId="31" xfId="0" applyNumberFormat="1" applyBorder="1" applyAlignment="1">
      <alignment horizontal="center" vertical="center"/>
    </xf>
    <xf numFmtId="164" fontId="7" fillId="0" borderId="18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5" xfId="0" applyNumberFormat="1" applyFont="1" applyFill="1" applyBorder="1" applyAlignment="1" applyProtection="1">
      <alignment horizontal="center" vertical="top" wrapText="1"/>
      <protection locked="0"/>
    </xf>
    <xf numFmtId="164" fontId="15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7" fontId="0" fillId="0" borderId="21" xfId="0" applyNumberFormat="1" applyBorder="1" applyAlignment="1">
      <alignment horizontal="center" vertical="center"/>
    </xf>
    <xf numFmtId="166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6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66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6" fillId="0" borderId="37" xfId="0" applyNumberFormat="1" applyFont="1" applyBorder="1" applyAlignment="1">
      <alignment horizontal="center" vertical="center"/>
    </xf>
    <xf numFmtId="164" fontId="16" fillId="0" borderId="30" xfId="0" applyNumberFormat="1" applyFont="1" applyBorder="1" applyAlignment="1">
      <alignment horizontal="center" vertical="center"/>
    </xf>
    <xf numFmtId="164" fontId="16" fillId="0" borderId="28" xfId="0" applyNumberFormat="1" applyFont="1" applyBorder="1" applyAlignment="1">
      <alignment horizontal="center" vertical="center"/>
    </xf>
    <xf numFmtId="164" fontId="16" fillId="0" borderId="43" xfId="0" applyNumberFormat="1" applyFont="1" applyBorder="1" applyAlignment="1">
      <alignment horizontal="center" vertical="center"/>
    </xf>
    <xf numFmtId="164" fontId="17" fillId="0" borderId="50" xfId="0" applyNumberFormat="1" applyFont="1" applyBorder="1" applyAlignment="1">
      <alignment horizontal="center" vertical="center"/>
    </xf>
    <xf numFmtId="164" fontId="16" fillId="0" borderId="27" xfId="0" applyNumberFormat="1" applyFont="1" applyBorder="1" applyAlignment="1">
      <alignment horizontal="center" vertical="center"/>
    </xf>
    <xf numFmtId="164" fontId="17" fillId="0" borderId="29" xfId="0" applyNumberFormat="1" applyFont="1" applyBorder="1" applyAlignment="1">
      <alignment horizontal="center" vertical="center"/>
    </xf>
    <xf numFmtId="2" fontId="16" fillId="0" borderId="23" xfId="0" applyNumberFormat="1" applyFont="1" applyBorder="1" applyAlignment="1">
      <alignment horizontal="center"/>
    </xf>
    <xf numFmtId="164" fontId="16" fillId="0" borderId="31" xfId="0" applyNumberFormat="1" applyFont="1" applyBorder="1" applyAlignment="1">
      <alignment horizontal="center"/>
    </xf>
    <xf numFmtId="164" fontId="16" fillId="0" borderId="16" xfId="0" applyNumberFormat="1" applyFont="1" applyBorder="1" applyAlignment="1">
      <alignment horizontal="center"/>
    </xf>
    <xf numFmtId="164" fontId="16" fillId="0" borderId="44" xfId="0" applyNumberFormat="1" applyFont="1" applyBorder="1" applyAlignment="1">
      <alignment horizontal="center"/>
    </xf>
    <xf numFmtId="164" fontId="17" fillId="0" borderId="18" xfId="0" applyNumberFormat="1" applyFont="1" applyBorder="1" applyAlignment="1">
      <alignment horizontal="center"/>
    </xf>
    <xf numFmtId="164" fontId="16" fillId="0" borderId="17" xfId="0" applyNumberFormat="1" applyFont="1" applyBorder="1" applyAlignment="1">
      <alignment horizontal="center"/>
    </xf>
    <xf numFmtId="164" fontId="17" fillId="0" borderId="18" xfId="0" applyNumberFormat="1" applyFont="1" applyFill="1" applyBorder="1" applyAlignment="1">
      <alignment horizontal="center"/>
    </xf>
    <xf numFmtId="2" fontId="16" fillId="0" borderId="23" xfId="0" applyNumberFormat="1" applyFont="1" applyBorder="1" applyAlignment="1">
      <alignment horizontal="center" vertical="center"/>
    </xf>
    <xf numFmtId="164" fontId="16" fillId="0" borderId="31" xfId="0" applyNumberFormat="1" applyFont="1" applyBorder="1" applyAlignment="1">
      <alignment horizontal="center" vertical="center"/>
    </xf>
    <xf numFmtId="164" fontId="16" fillId="0" borderId="16" xfId="0" applyNumberFormat="1" applyFont="1" applyBorder="1" applyAlignment="1">
      <alignment horizontal="center" vertical="center"/>
    </xf>
    <xf numFmtId="164" fontId="16" fillId="0" borderId="44" xfId="0" applyNumberFormat="1" applyFont="1" applyBorder="1" applyAlignment="1">
      <alignment horizontal="center" vertical="center"/>
    </xf>
    <xf numFmtId="0" fontId="17" fillId="0" borderId="18" xfId="0" applyFont="1" applyBorder="1" applyAlignment="1">
      <alignment horizontal="center"/>
    </xf>
    <xf numFmtId="164" fontId="16" fillId="0" borderId="17" xfId="0" applyNumberFormat="1" applyFont="1" applyBorder="1" applyAlignment="1">
      <alignment horizontal="center" vertical="center"/>
    </xf>
    <xf numFmtId="164" fontId="17" fillId="0" borderId="18" xfId="0" applyNumberFormat="1" applyFont="1" applyBorder="1" applyAlignment="1">
      <alignment horizontal="center" vertical="center"/>
    </xf>
    <xf numFmtId="164" fontId="17" fillId="0" borderId="16" xfId="0" applyNumberFormat="1" applyFont="1" applyBorder="1" applyAlignment="1">
      <alignment horizontal="center"/>
    </xf>
    <xf numFmtId="164" fontId="17" fillId="0" borderId="44" xfId="0" applyNumberFormat="1" applyFont="1" applyBorder="1" applyAlignment="1">
      <alignment horizontal="center"/>
    </xf>
    <xf numFmtId="168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16" fillId="0" borderId="24" xfId="0" applyNumberFormat="1" applyFont="1" applyBorder="1" applyAlignment="1">
      <alignment horizontal="center"/>
    </xf>
    <xf numFmtId="164" fontId="16" fillId="0" borderId="32" xfId="0" applyNumberFormat="1" applyFont="1" applyBorder="1" applyAlignment="1">
      <alignment horizontal="center"/>
    </xf>
    <xf numFmtId="164" fontId="16" fillId="0" borderId="20" xfId="0" applyNumberFormat="1" applyFont="1" applyBorder="1" applyAlignment="1">
      <alignment horizontal="center"/>
    </xf>
    <xf numFmtId="164" fontId="16" fillId="0" borderId="45" xfId="0" applyNumberFormat="1" applyFont="1" applyBorder="1" applyAlignment="1">
      <alignment horizontal="center"/>
    </xf>
    <xf numFmtId="164" fontId="17" fillId="0" borderId="21" xfId="0" applyNumberFormat="1" applyFont="1" applyBorder="1" applyAlignment="1">
      <alignment horizontal="center"/>
    </xf>
    <xf numFmtId="164" fontId="16" fillId="0" borderId="19" xfId="0" applyNumberFormat="1" applyFont="1" applyBorder="1" applyAlignment="1">
      <alignment horizontal="center"/>
    </xf>
    <xf numFmtId="164" fontId="17" fillId="0" borderId="45" xfId="0" applyNumberFormat="1" applyFont="1" applyBorder="1" applyAlignment="1">
      <alignment horizontal="center"/>
    </xf>
    <xf numFmtId="165" fontId="1" fillId="2" borderId="33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34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" fillId="2" borderId="33" xfId="0" applyFont="1" applyFill="1" applyBorder="1" applyAlignment="1" applyProtection="1">
      <alignment horizontal="center" vertical="top" wrapText="1"/>
      <protection locked="0"/>
    </xf>
    <xf numFmtId="0" fontId="1" fillId="2" borderId="34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2" fontId="1" fillId="2" borderId="33" xfId="0" applyNumberFormat="1" applyFont="1" applyFill="1" applyBorder="1" applyAlignment="1" applyProtection="1">
      <alignment horizontal="center" vertical="top" wrapText="1"/>
      <protection locked="0"/>
    </xf>
    <xf numFmtId="2" fontId="1" fillId="2" borderId="34" xfId="0" applyNumberFormat="1" applyFont="1" applyFill="1" applyBorder="1" applyAlignment="1" applyProtection="1">
      <alignment horizontal="center" vertical="top" wrapText="1"/>
      <protection locked="0"/>
    </xf>
    <xf numFmtId="2" fontId="1" fillId="2" borderId="5" xfId="0" applyNumberFormat="1" applyFont="1" applyFill="1" applyBorder="1" applyAlignment="1" applyProtection="1">
      <alignment horizontal="center" vertical="top" wrapText="1"/>
      <protection locked="0"/>
    </xf>
    <xf numFmtId="4" fontId="1" fillId="2" borderId="33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 applyProtection="1">
      <alignment horizontal="center" vertical="center" wrapText="1"/>
      <protection locked="0"/>
    </xf>
    <xf numFmtId="0" fontId="1" fillId="2" borderId="34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33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3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33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17" fontId="2" fillId="2" borderId="6" xfId="0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</cellXfs>
  <cellStyles count="2">
    <cellStyle name="Normal" xfId="0" builtinId="0"/>
    <cellStyle name="Normal 2" xfId="1" xr:uid="{524BA09D-E4E0-4F91-AF1A-AE13FAB4F2E1}"/>
  </cellStyles>
  <dxfs count="0"/>
  <tableStyles count="0" defaultTableStyle="TableStyleMedium2" defaultPivotStyle="PivotStyleLight16"/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'2013'!$L$18</c:f>
          <c:strCache>
            <c:ptCount val="1"/>
            <c:pt idx="0">
              <c:v>Fuel Price Adjustment 2013 - High Voltage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'2013'!$Q$3</c:f>
              <c:strCache>
                <c:ptCount val="1"/>
                <c:pt idx="0">
                  <c:v>Fuel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'2013'!$M$5:$M$16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'2013'!$Q$5:$Q$16</c:f>
              <c:numCache>
                <c:formatCode>0.0000</c:formatCode>
                <c:ptCount val="12"/>
                <c:pt idx="0">
                  <c:v>6.1078000000000001</c:v>
                </c:pt>
                <c:pt idx="1">
                  <c:v>6.8338100000000006</c:v>
                </c:pt>
                <c:pt idx="2">
                  <c:v>7.08094</c:v>
                </c:pt>
                <c:pt idx="3">
                  <c:v>6.8734000000000002</c:v>
                </c:pt>
                <c:pt idx="4">
                  <c:v>6.6448999999999998</c:v>
                </c:pt>
                <c:pt idx="5">
                  <c:v>6.3438999999999997</c:v>
                </c:pt>
                <c:pt idx="6">
                  <c:v>6</c:v>
                </c:pt>
                <c:pt idx="7">
                  <c:v>5.6715999999999998</c:v>
                </c:pt>
                <c:pt idx="8">
                  <c:v>5.5655999999999999</c:v>
                </c:pt>
                <c:pt idx="9">
                  <c:v>5.4407000000000005</c:v>
                </c:pt>
                <c:pt idx="10">
                  <c:v>4.4588999999999999</c:v>
                </c:pt>
                <c:pt idx="11">
                  <c:v>4.3197000000000001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E9-43BB-9DAD-82A5F8D184B8}"/>
            </c:ext>
          </c:extLst>
        </c:ser>
        <c:ser>
          <c:idx val="1"/>
          <c:order val="1"/>
          <c:tx>
            <c:strRef>
              <c:f>'2013'!$R$3</c:f>
              <c:strCache>
                <c:ptCount val="1"/>
                <c:pt idx="0">
                  <c:v>CO2 emissions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'2013'!$M$5:$M$16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'2013'!$R$5:$R$16</c:f>
              <c:numCache>
                <c:formatCode>0.0000</c:formatCode>
                <c:ptCount val="12"/>
                <c:pt idx="0">
                  <c:v>9.3100000000000002E-2</c:v>
                </c:pt>
                <c:pt idx="1">
                  <c:v>9.7600000000000006E-2</c:v>
                </c:pt>
                <c:pt idx="2">
                  <c:v>0.1202</c:v>
                </c:pt>
                <c:pt idx="3">
                  <c:v>0.1202</c:v>
                </c:pt>
                <c:pt idx="4">
                  <c:v>0.12379999999999999</c:v>
                </c:pt>
                <c:pt idx="5">
                  <c:v>0.10349999999999999</c:v>
                </c:pt>
                <c:pt idx="6">
                  <c:v>9.4E-2</c:v>
                </c:pt>
                <c:pt idx="7">
                  <c:v>7.4999999999999997E-2</c:v>
                </c:pt>
                <c:pt idx="8">
                  <c:v>7.3800000000000004E-2</c:v>
                </c:pt>
                <c:pt idx="9">
                  <c:v>9.1600000000000001E-2</c:v>
                </c:pt>
                <c:pt idx="10">
                  <c:v>0.10349999999999999</c:v>
                </c:pt>
                <c:pt idx="11">
                  <c:v>0.1119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E9-43BB-9DAD-82A5F8D184B8}"/>
            </c:ext>
          </c:extLst>
        </c:ser>
        <c:ser>
          <c:idx val="2"/>
          <c:order val="2"/>
          <c:tx>
            <c:strRef>
              <c:f>'2013'!$P$3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'2013'!$M$5:$M$16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'2013'!$P$5:$P$16</c:f>
              <c:numCache>
                <c:formatCode>0.0000</c:formatCode>
                <c:ptCount val="12"/>
                <c:pt idx="0">
                  <c:v>6.9718999999999998</c:v>
                </c:pt>
                <c:pt idx="1">
                  <c:v>6.9401000000000002</c:v>
                </c:pt>
                <c:pt idx="2">
                  <c:v>7.2077999999999998</c:v>
                </c:pt>
                <c:pt idx="3">
                  <c:v>7.234</c:v>
                </c:pt>
                <c:pt idx="4">
                  <c:v>7.0186000000000002</c:v>
                </c:pt>
                <c:pt idx="5">
                  <c:v>6.5997000000000003</c:v>
                </c:pt>
                <c:pt idx="6">
                  <c:v>6.2332000000000001</c:v>
                </c:pt>
                <c:pt idx="7">
                  <c:v>5.8727</c:v>
                </c:pt>
                <c:pt idx="8">
                  <c:v>5.7632000000000003</c:v>
                </c:pt>
                <c:pt idx="9">
                  <c:v>5.6489000000000003</c:v>
                </c:pt>
                <c:pt idx="10">
                  <c:v>4.6398000000000001</c:v>
                </c:pt>
                <c:pt idx="11">
                  <c:v>4.5030000000000001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E9-43BB-9DAD-82A5F8D18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8156480"/>
        <c:axId val="258154400"/>
      </c:line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'2015'!$L$18</c:f>
          <c:strCache>
            <c:ptCount val="1"/>
            <c:pt idx="0">
              <c:v>Fuel Price Adjustment 2015 - High Voltage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'2015'!$Q$3</c:f>
              <c:strCache>
                <c:ptCount val="1"/>
                <c:pt idx="0">
                  <c:v>Fuel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'2015'!$M$5:$M$16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'2015'!$Q$5:$Q$16</c:f>
              <c:numCache>
                <c:formatCode>0.0000</c:formatCode>
                <c:ptCount val="12"/>
                <c:pt idx="0">
                  <c:v>2.3395000000000001</c:v>
                </c:pt>
                <c:pt idx="1">
                  <c:v>0.94009999999999994</c:v>
                </c:pt>
                <c:pt idx="2">
                  <c:v>0.74139999999999995</c:v>
                </c:pt>
                <c:pt idx="3">
                  <c:v>0.42120000000000007</c:v>
                </c:pt>
                <c:pt idx="4">
                  <c:v>0.26190000000000002</c:v>
                </c:pt>
                <c:pt idx="5">
                  <c:v>0.66500000000000004</c:v>
                </c:pt>
                <c:pt idx="6">
                  <c:v>0.57619999999999993</c:v>
                </c:pt>
                <c:pt idx="7">
                  <c:v>1.1627999999999998</c:v>
                </c:pt>
                <c:pt idx="8">
                  <c:v>0.10199999999999998</c:v>
                </c:pt>
                <c:pt idx="9">
                  <c:v>-0.1464</c:v>
                </c:pt>
                <c:pt idx="10">
                  <c:v>-0.83160000000000001</c:v>
                </c:pt>
                <c:pt idx="11">
                  <c:v>-0.86399999999999999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DE-442C-A544-5B1BBF3138EB}"/>
            </c:ext>
          </c:extLst>
        </c:ser>
        <c:ser>
          <c:idx val="1"/>
          <c:order val="1"/>
          <c:tx>
            <c:strRef>
              <c:f>'2015'!$R$3</c:f>
              <c:strCache>
                <c:ptCount val="1"/>
                <c:pt idx="0">
                  <c:v>CO2 emissions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'2015'!$M$5:$M$16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'2015'!$R$5:$R$16</c:f>
              <c:numCache>
                <c:formatCode>0.0000</c:formatCode>
                <c:ptCount val="12"/>
                <c:pt idx="0">
                  <c:v>9.7600000000000006E-2</c:v>
                </c:pt>
                <c:pt idx="1">
                  <c:v>0.13689999999999999</c:v>
                </c:pt>
                <c:pt idx="2">
                  <c:v>0.15590000000000001</c:v>
                </c:pt>
                <c:pt idx="3">
                  <c:v>0.1595</c:v>
                </c:pt>
                <c:pt idx="4">
                  <c:v>0.17369999999999999</c:v>
                </c:pt>
                <c:pt idx="5">
                  <c:v>0.11</c:v>
                </c:pt>
                <c:pt idx="6">
                  <c:v>0.1013</c:v>
                </c:pt>
                <c:pt idx="7">
                  <c:v>0.08</c:v>
                </c:pt>
                <c:pt idx="8">
                  <c:v>6.8400000000000002E-2</c:v>
                </c:pt>
                <c:pt idx="9">
                  <c:v>0.20760000000000001</c:v>
                </c:pt>
                <c:pt idx="10">
                  <c:v>0.25080000000000002</c:v>
                </c:pt>
                <c:pt idx="11">
                  <c:v>0.3024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DE-442C-A544-5B1BBF3138EB}"/>
            </c:ext>
          </c:extLst>
        </c:ser>
        <c:ser>
          <c:idx val="2"/>
          <c:order val="2"/>
          <c:tx>
            <c:strRef>
              <c:f>'2015'!$P$3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'2015'!$M$5:$M$16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'2015'!$P$5:$P$16</c:f>
              <c:numCache>
                <c:formatCode>0.0000</c:formatCode>
                <c:ptCount val="12"/>
                <c:pt idx="0">
                  <c:v>2.5215999999999998</c:v>
                </c:pt>
                <c:pt idx="1">
                  <c:v>1.1578999999999999</c:v>
                </c:pt>
                <c:pt idx="2">
                  <c:v>0.96389999999999998</c:v>
                </c:pt>
                <c:pt idx="3">
                  <c:v>0.65090000000000003</c:v>
                </c:pt>
                <c:pt idx="4">
                  <c:v>0.48080000000000001</c:v>
                </c:pt>
                <c:pt idx="5">
                  <c:v>0.83499999999999996</c:v>
                </c:pt>
                <c:pt idx="6">
                  <c:v>0.745</c:v>
                </c:pt>
                <c:pt idx="7">
                  <c:v>1.3428</c:v>
                </c:pt>
                <c:pt idx="8">
                  <c:v>0.2616</c:v>
                </c:pt>
                <c:pt idx="9">
                  <c:v>0.1668</c:v>
                </c:pt>
                <c:pt idx="10">
                  <c:v>-0.498</c:v>
                </c:pt>
                <c:pt idx="11">
                  <c:v>-0.48959999999999998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DE-442C-A544-5B1BBF313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'2015'!$U$18</c:f>
          <c:strCache>
            <c:ptCount val="1"/>
            <c:pt idx="0">
              <c:v>Fuel Price Adjustment 2015 - Low Voltage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'2015'!$Y$3</c:f>
              <c:strCache>
                <c:ptCount val="1"/>
                <c:pt idx="0">
                  <c:v>Fuel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'2015'!$M$5:$M$16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'2015'!$Y$5:$Y$16</c:f>
              <c:numCache>
                <c:formatCode>0.0000</c:formatCode>
                <c:ptCount val="12"/>
                <c:pt idx="0">
                  <c:v>2.3395000000000001</c:v>
                </c:pt>
                <c:pt idx="1">
                  <c:v>0.94009999999999994</c:v>
                </c:pt>
                <c:pt idx="2">
                  <c:v>0.74139999999999995</c:v>
                </c:pt>
                <c:pt idx="3">
                  <c:v>0.42120000000000007</c:v>
                </c:pt>
                <c:pt idx="4">
                  <c:v>0.26190000000000002</c:v>
                </c:pt>
                <c:pt idx="5">
                  <c:v>0.66500000000000004</c:v>
                </c:pt>
                <c:pt idx="6">
                  <c:v>0.57619999999999993</c:v>
                </c:pt>
                <c:pt idx="7">
                  <c:v>1.2298999999999998</c:v>
                </c:pt>
                <c:pt idx="8">
                  <c:v>0.1071</c:v>
                </c:pt>
                <c:pt idx="9">
                  <c:v>-0.15379999999999999</c:v>
                </c:pt>
                <c:pt idx="10">
                  <c:v>-0.87309999999999999</c:v>
                </c:pt>
                <c:pt idx="11">
                  <c:v>-0.90720000000000001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7B-4BFB-8FC6-9A06CBD506A2}"/>
            </c:ext>
          </c:extLst>
        </c:ser>
        <c:ser>
          <c:idx val="1"/>
          <c:order val="1"/>
          <c:tx>
            <c:strRef>
              <c:f>'2015'!$Z$3</c:f>
              <c:strCache>
                <c:ptCount val="1"/>
                <c:pt idx="0">
                  <c:v>CO2 emissions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'2015'!$M$5:$M$16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'2015'!$Z$5:$Z$16</c:f>
              <c:numCache>
                <c:formatCode>0.0000</c:formatCode>
                <c:ptCount val="12"/>
                <c:pt idx="0">
                  <c:v>9.7600000000000006E-2</c:v>
                </c:pt>
                <c:pt idx="1">
                  <c:v>0.13689999999999999</c:v>
                </c:pt>
                <c:pt idx="2">
                  <c:v>0.15590000000000001</c:v>
                </c:pt>
                <c:pt idx="3">
                  <c:v>0.1595</c:v>
                </c:pt>
                <c:pt idx="4">
                  <c:v>0.17369999999999999</c:v>
                </c:pt>
                <c:pt idx="5">
                  <c:v>0.11</c:v>
                </c:pt>
                <c:pt idx="6">
                  <c:v>0.1013</c:v>
                </c:pt>
                <c:pt idx="7">
                  <c:v>0.08</c:v>
                </c:pt>
                <c:pt idx="8">
                  <c:v>7.1800000000000003E-2</c:v>
                </c:pt>
                <c:pt idx="9">
                  <c:v>0.218</c:v>
                </c:pt>
                <c:pt idx="10">
                  <c:v>0.26329999999999998</c:v>
                </c:pt>
                <c:pt idx="11">
                  <c:v>0.3175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7B-4BFB-8FC6-9A06CBD506A2}"/>
            </c:ext>
          </c:extLst>
        </c:ser>
        <c:ser>
          <c:idx val="2"/>
          <c:order val="2"/>
          <c:tx>
            <c:strRef>
              <c:f>'2015'!$X$3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'2015'!$M$5:$M$16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'2015'!$X$5:$X$16</c:f>
              <c:numCache>
                <c:formatCode>0.0000</c:formatCode>
                <c:ptCount val="12"/>
                <c:pt idx="0">
                  <c:v>2.5215999999999998</c:v>
                </c:pt>
                <c:pt idx="1">
                  <c:v>1.1578999999999999</c:v>
                </c:pt>
                <c:pt idx="2">
                  <c:v>0.96389999999999998</c:v>
                </c:pt>
                <c:pt idx="3">
                  <c:v>0.65090000000000003</c:v>
                </c:pt>
                <c:pt idx="4">
                  <c:v>0.48080000000000001</c:v>
                </c:pt>
                <c:pt idx="5">
                  <c:v>0.83499999999999996</c:v>
                </c:pt>
                <c:pt idx="6">
                  <c:v>0.745</c:v>
                </c:pt>
                <c:pt idx="7">
                  <c:v>1.4098999999999999</c:v>
                </c:pt>
                <c:pt idx="8">
                  <c:v>0.2747</c:v>
                </c:pt>
                <c:pt idx="9">
                  <c:v>0.17510000000000001</c:v>
                </c:pt>
                <c:pt idx="10">
                  <c:v>-0.52290000000000003</c:v>
                </c:pt>
                <c:pt idx="11">
                  <c:v>-0.5141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7B-4BFB-8FC6-9A06CBD506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'2015'!$U$18</c:f>
          <c:strCache>
            <c:ptCount val="1"/>
            <c:pt idx="0">
              <c:v>Fuel Price Adjustment 2015 - Low Voltage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'2015'!$Y$3</c:f>
              <c:strCache>
                <c:ptCount val="1"/>
                <c:pt idx="0">
                  <c:v>Fuel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'2015'!$M$5:$M$16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'2015'!$Y$5:$Y$16</c:f>
              <c:numCache>
                <c:formatCode>0.0000</c:formatCode>
                <c:ptCount val="12"/>
                <c:pt idx="0">
                  <c:v>2.3395000000000001</c:v>
                </c:pt>
                <c:pt idx="1">
                  <c:v>0.94009999999999994</c:v>
                </c:pt>
                <c:pt idx="2">
                  <c:v>0.74139999999999995</c:v>
                </c:pt>
                <c:pt idx="3">
                  <c:v>0.42120000000000007</c:v>
                </c:pt>
                <c:pt idx="4">
                  <c:v>0.26190000000000002</c:v>
                </c:pt>
                <c:pt idx="5">
                  <c:v>0.66500000000000004</c:v>
                </c:pt>
                <c:pt idx="6">
                  <c:v>0.57619999999999993</c:v>
                </c:pt>
                <c:pt idx="7">
                  <c:v>1.2298999999999998</c:v>
                </c:pt>
                <c:pt idx="8">
                  <c:v>0.1071</c:v>
                </c:pt>
                <c:pt idx="9">
                  <c:v>-0.15379999999999999</c:v>
                </c:pt>
                <c:pt idx="10">
                  <c:v>-0.87309999999999999</c:v>
                </c:pt>
                <c:pt idx="11">
                  <c:v>-0.90720000000000001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E4-4563-88FD-F1B72BEBE71E}"/>
            </c:ext>
          </c:extLst>
        </c:ser>
        <c:ser>
          <c:idx val="1"/>
          <c:order val="1"/>
          <c:tx>
            <c:strRef>
              <c:f>'2015'!$Z$3</c:f>
              <c:strCache>
                <c:ptCount val="1"/>
                <c:pt idx="0">
                  <c:v>CO2 emissions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'2015'!$M$5:$M$16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'2015'!$Z$5:$Z$16</c:f>
              <c:numCache>
                <c:formatCode>0.0000</c:formatCode>
                <c:ptCount val="12"/>
                <c:pt idx="0">
                  <c:v>9.7600000000000006E-2</c:v>
                </c:pt>
                <c:pt idx="1">
                  <c:v>0.13689999999999999</c:v>
                </c:pt>
                <c:pt idx="2">
                  <c:v>0.15590000000000001</c:v>
                </c:pt>
                <c:pt idx="3">
                  <c:v>0.1595</c:v>
                </c:pt>
                <c:pt idx="4">
                  <c:v>0.17369999999999999</c:v>
                </c:pt>
                <c:pt idx="5">
                  <c:v>0.11</c:v>
                </c:pt>
                <c:pt idx="6">
                  <c:v>0.1013</c:v>
                </c:pt>
                <c:pt idx="7">
                  <c:v>0.08</c:v>
                </c:pt>
                <c:pt idx="8">
                  <c:v>7.1800000000000003E-2</c:v>
                </c:pt>
                <c:pt idx="9">
                  <c:v>0.218</c:v>
                </c:pt>
                <c:pt idx="10">
                  <c:v>0.26329999999999998</c:v>
                </c:pt>
                <c:pt idx="11">
                  <c:v>0.3175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E4-4563-88FD-F1B72BEBE71E}"/>
            </c:ext>
          </c:extLst>
        </c:ser>
        <c:ser>
          <c:idx val="2"/>
          <c:order val="2"/>
          <c:tx>
            <c:strRef>
              <c:f>'2015'!$X$3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'2015'!$M$5:$M$16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'2015'!$X$5:$X$16</c:f>
              <c:numCache>
                <c:formatCode>0.0000</c:formatCode>
                <c:ptCount val="12"/>
                <c:pt idx="0">
                  <c:v>2.5215999999999998</c:v>
                </c:pt>
                <c:pt idx="1">
                  <c:v>1.1578999999999999</c:v>
                </c:pt>
                <c:pt idx="2">
                  <c:v>0.96389999999999998</c:v>
                </c:pt>
                <c:pt idx="3">
                  <c:v>0.65090000000000003</c:v>
                </c:pt>
                <c:pt idx="4">
                  <c:v>0.48080000000000001</c:v>
                </c:pt>
                <c:pt idx="5">
                  <c:v>0.83499999999999996</c:v>
                </c:pt>
                <c:pt idx="6">
                  <c:v>0.745</c:v>
                </c:pt>
                <c:pt idx="7">
                  <c:v>1.4098999999999999</c:v>
                </c:pt>
                <c:pt idx="8">
                  <c:v>0.2747</c:v>
                </c:pt>
                <c:pt idx="9">
                  <c:v>0.17510000000000001</c:v>
                </c:pt>
                <c:pt idx="10">
                  <c:v>-0.52290000000000003</c:v>
                </c:pt>
                <c:pt idx="11">
                  <c:v>-0.5141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E4-4563-88FD-F1B72BEBE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8156480"/>
        <c:axId val="258154400"/>
      </c:line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'2016'!$L$18</c:f>
          <c:strCache>
            <c:ptCount val="1"/>
            <c:pt idx="0">
              <c:v>Fuel Price Adjustment 2016 - High Voltage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'2016'!$Q$3</c:f>
              <c:strCache>
                <c:ptCount val="1"/>
                <c:pt idx="0">
                  <c:v>Fuel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'2016'!$M$5:$M$16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'2016'!$Q$5:$Q$16</c:f>
              <c:numCache>
                <c:formatCode>0.0000</c:formatCode>
                <c:ptCount val="12"/>
                <c:pt idx="0">
                  <c:v>-1.8071999999999999</c:v>
                </c:pt>
                <c:pt idx="1">
                  <c:v>-2.1107999999999998</c:v>
                </c:pt>
                <c:pt idx="2">
                  <c:v>-3.0672000000000001</c:v>
                </c:pt>
                <c:pt idx="3">
                  <c:v>-2.7587999999999999</c:v>
                </c:pt>
                <c:pt idx="4">
                  <c:v>-2.9424000000000001</c:v>
                </c:pt>
                <c:pt idx="5">
                  <c:v>-2.4351000000000003</c:v>
                </c:pt>
                <c:pt idx="6">
                  <c:v>-1.2749000000000001</c:v>
                </c:pt>
                <c:pt idx="7">
                  <c:v>-1.1577999999999999</c:v>
                </c:pt>
                <c:pt idx="8">
                  <c:v>-0.99549999999999994</c:v>
                </c:pt>
                <c:pt idx="9">
                  <c:v>-1.0247999999999999</c:v>
                </c:pt>
                <c:pt idx="10">
                  <c:v>-0.53810000000000002</c:v>
                </c:pt>
                <c:pt idx="11">
                  <c:v>-0.56490000000000007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F5-4BAD-9292-7546BD343902}"/>
            </c:ext>
          </c:extLst>
        </c:ser>
        <c:ser>
          <c:idx val="1"/>
          <c:order val="1"/>
          <c:tx>
            <c:strRef>
              <c:f>'2016'!$R$3</c:f>
              <c:strCache>
                <c:ptCount val="1"/>
                <c:pt idx="0">
                  <c:v>CO2 emissions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'2016'!$M$5:$M$16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'2016'!$R$5:$R$16</c:f>
              <c:numCache>
                <c:formatCode>0.0000</c:formatCode>
                <c:ptCount val="12"/>
                <c:pt idx="0">
                  <c:v>0.252</c:v>
                </c:pt>
                <c:pt idx="1">
                  <c:v>0.2772</c:v>
                </c:pt>
                <c:pt idx="2">
                  <c:v>0.26640000000000003</c:v>
                </c:pt>
                <c:pt idx="3">
                  <c:v>0.42720000000000002</c:v>
                </c:pt>
                <c:pt idx="4">
                  <c:v>0.41399999999999998</c:v>
                </c:pt>
                <c:pt idx="5">
                  <c:v>0.27450000000000002</c:v>
                </c:pt>
                <c:pt idx="6">
                  <c:v>0.20499999999999999</c:v>
                </c:pt>
                <c:pt idx="7">
                  <c:v>0.16839999999999999</c:v>
                </c:pt>
                <c:pt idx="8">
                  <c:v>0.18179999999999999</c:v>
                </c:pt>
                <c:pt idx="9">
                  <c:v>0.33789999999999998</c:v>
                </c:pt>
                <c:pt idx="10">
                  <c:v>0.4819</c:v>
                </c:pt>
                <c:pt idx="11">
                  <c:v>0.43680000000000002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F5-4BAD-9292-7546BD343902}"/>
            </c:ext>
          </c:extLst>
        </c:ser>
        <c:ser>
          <c:idx val="2"/>
          <c:order val="2"/>
          <c:tx>
            <c:strRef>
              <c:f>'2016'!$P$3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'2016'!$M$5:$M$16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'2016'!$P$5:$P$16</c:f>
              <c:numCache>
                <c:formatCode>0.0000</c:formatCode>
                <c:ptCount val="12"/>
                <c:pt idx="0">
                  <c:v>-1.494</c:v>
                </c:pt>
                <c:pt idx="1">
                  <c:v>-1.7472000000000001</c:v>
                </c:pt>
                <c:pt idx="2">
                  <c:v>-2.7480000000000002</c:v>
                </c:pt>
                <c:pt idx="3">
                  <c:v>-2.2464</c:v>
                </c:pt>
                <c:pt idx="4">
                  <c:v>-2.4731999999999998</c:v>
                </c:pt>
                <c:pt idx="5">
                  <c:v>-2.1057000000000001</c:v>
                </c:pt>
                <c:pt idx="6">
                  <c:v>-0.9577</c:v>
                </c:pt>
                <c:pt idx="7">
                  <c:v>-0.88449999999999995</c:v>
                </c:pt>
                <c:pt idx="8">
                  <c:v>-0.70760000000000001</c:v>
                </c:pt>
                <c:pt idx="9">
                  <c:v>-0.58440000000000003</c:v>
                </c:pt>
                <c:pt idx="10">
                  <c:v>3.2899999999999999E-2</c:v>
                </c:pt>
                <c:pt idx="11">
                  <c:v>-5.4899999999999997E-2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F5-4BAD-9292-7546BD343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8156480"/>
        <c:axId val="258154400"/>
      </c:line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'2016'!$U$18</c:f>
          <c:strCache>
            <c:ptCount val="1"/>
            <c:pt idx="0">
              <c:v>Fuel Price Adjustment 2016 - Low Voltage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'2016'!$Y$3</c:f>
              <c:strCache>
                <c:ptCount val="1"/>
                <c:pt idx="0">
                  <c:v>Fuel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'2016'!$M$5:$M$16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'2016'!$Y$5:$Y$16</c:f>
              <c:numCache>
                <c:formatCode>0.0000</c:formatCode>
                <c:ptCount val="12"/>
                <c:pt idx="0">
                  <c:v>-1.8976</c:v>
                </c:pt>
                <c:pt idx="1">
                  <c:v>-2.2164000000000001</c:v>
                </c:pt>
                <c:pt idx="2">
                  <c:v>-3.2205000000000004</c:v>
                </c:pt>
                <c:pt idx="3">
                  <c:v>-2.8967999999999998</c:v>
                </c:pt>
                <c:pt idx="4">
                  <c:v>-3.0895999999999999</c:v>
                </c:pt>
                <c:pt idx="5">
                  <c:v>-2.5150000000000001</c:v>
                </c:pt>
                <c:pt idx="6">
                  <c:v>-1.3167</c:v>
                </c:pt>
                <c:pt idx="7">
                  <c:v>-1.1958</c:v>
                </c:pt>
                <c:pt idx="8">
                  <c:v>-1.0281</c:v>
                </c:pt>
                <c:pt idx="9">
                  <c:v>-1.0583</c:v>
                </c:pt>
                <c:pt idx="10">
                  <c:v>-0.55569999999999997</c:v>
                </c:pt>
                <c:pt idx="11">
                  <c:v>-0.58340000000000003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6D-4E2C-878B-732DC8F070CD}"/>
            </c:ext>
          </c:extLst>
        </c:ser>
        <c:ser>
          <c:idx val="1"/>
          <c:order val="1"/>
          <c:tx>
            <c:strRef>
              <c:f>'2016'!$Z$3</c:f>
              <c:strCache>
                <c:ptCount val="1"/>
                <c:pt idx="0">
                  <c:v>CO2 emissions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'2016'!$M$5:$M$16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'2016'!$Z$5:$Z$16</c:f>
              <c:numCache>
                <c:formatCode>0.0000</c:formatCode>
                <c:ptCount val="12"/>
                <c:pt idx="0">
                  <c:v>0.2646</c:v>
                </c:pt>
                <c:pt idx="1">
                  <c:v>0.29110000000000003</c:v>
                </c:pt>
                <c:pt idx="2">
                  <c:v>0.2797</c:v>
                </c:pt>
                <c:pt idx="3">
                  <c:v>0.4486</c:v>
                </c:pt>
                <c:pt idx="4">
                  <c:v>0.43469999999999998</c:v>
                </c:pt>
                <c:pt idx="5">
                  <c:v>0.28349999999999997</c:v>
                </c:pt>
                <c:pt idx="6">
                  <c:v>0.2117</c:v>
                </c:pt>
                <c:pt idx="7">
                  <c:v>0.1739</c:v>
                </c:pt>
                <c:pt idx="8">
                  <c:v>0.18770000000000001</c:v>
                </c:pt>
                <c:pt idx="9">
                  <c:v>0.34899999999999998</c:v>
                </c:pt>
                <c:pt idx="10">
                  <c:v>0.49769999999999998</c:v>
                </c:pt>
                <c:pt idx="11">
                  <c:v>0.4511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6D-4E2C-878B-732DC8F070CD}"/>
            </c:ext>
          </c:extLst>
        </c:ser>
        <c:ser>
          <c:idx val="2"/>
          <c:order val="2"/>
          <c:tx>
            <c:strRef>
              <c:f>'2016'!$X$3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'2016'!$M$5:$M$16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'2016'!$X$5:$X$16</c:f>
              <c:numCache>
                <c:formatCode>0.0000</c:formatCode>
                <c:ptCount val="12"/>
                <c:pt idx="0">
                  <c:v>-1.5687</c:v>
                </c:pt>
                <c:pt idx="1">
                  <c:v>-1.8346</c:v>
                </c:pt>
                <c:pt idx="2">
                  <c:v>-2.8854000000000002</c:v>
                </c:pt>
                <c:pt idx="3">
                  <c:v>-2.3586999999999998</c:v>
                </c:pt>
                <c:pt idx="4">
                  <c:v>-2.5969000000000002</c:v>
                </c:pt>
                <c:pt idx="5">
                  <c:v>-2.1747999999999998</c:v>
                </c:pt>
                <c:pt idx="6">
                  <c:v>-0.98909999999999998</c:v>
                </c:pt>
                <c:pt idx="7">
                  <c:v>-0.91349999999999998</c:v>
                </c:pt>
                <c:pt idx="8">
                  <c:v>-0.73080000000000001</c:v>
                </c:pt>
                <c:pt idx="9">
                  <c:v>-0.60350000000000004</c:v>
                </c:pt>
                <c:pt idx="10">
                  <c:v>3.4000000000000002E-2</c:v>
                </c:pt>
                <c:pt idx="11">
                  <c:v>-5.67E-2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6D-4E2C-878B-732DC8F07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8156480"/>
        <c:axId val="258154400"/>
      </c:line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'2016'!$L$18</c:f>
          <c:strCache>
            <c:ptCount val="1"/>
            <c:pt idx="0">
              <c:v>Fuel Price Adjustment 2016 - High Voltage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'2016'!$Q$3</c:f>
              <c:strCache>
                <c:ptCount val="1"/>
                <c:pt idx="0">
                  <c:v>Fuel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'2016'!$M$5:$M$16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'2016'!$Q$5:$Q$16</c:f>
              <c:numCache>
                <c:formatCode>0.0000</c:formatCode>
                <c:ptCount val="12"/>
                <c:pt idx="0">
                  <c:v>-1.8071999999999999</c:v>
                </c:pt>
                <c:pt idx="1">
                  <c:v>-2.1107999999999998</c:v>
                </c:pt>
                <c:pt idx="2">
                  <c:v>-3.0672000000000001</c:v>
                </c:pt>
                <c:pt idx="3">
                  <c:v>-2.7587999999999999</c:v>
                </c:pt>
                <c:pt idx="4">
                  <c:v>-2.9424000000000001</c:v>
                </c:pt>
                <c:pt idx="5">
                  <c:v>-2.4351000000000003</c:v>
                </c:pt>
                <c:pt idx="6">
                  <c:v>-1.2749000000000001</c:v>
                </c:pt>
                <c:pt idx="7">
                  <c:v>-1.1577999999999999</c:v>
                </c:pt>
                <c:pt idx="8">
                  <c:v>-0.99549999999999994</c:v>
                </c:pt>
                <c:pt idx="9">
                  <c:v>-1.0247999999999999</c:v>
                </c:pt>
                <c:pt idx="10">
                  <c:v>-0.53810000000000002</c:v>
                </c:pt>
                <c:pt idx="11">
                  <c:v>-0.56490000000000007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4C-4C52-B182-3B1C307DE5D0}"/>
            </c:ext>
          </c:extLst>
        </c:ser>
        <c:ser>
          <c:idx val="1"/>
          <c:order val="1"/>
          <c:tx>
            <c:strRef>
              <c:f>'2016'!$R$3</c:f>
              <c:strCache>
                <c:ptCount val="1"/>
                <c:pt idx="0">
                  <c:v>CO2 emissions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'2016'!$M$5:$M$16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'2016'!$R$5:$R$16</c:f>
              <c:numCache>
                <c:formatCode>0.0000</c:formatCode>
                <c:ptCount val="12"/>
                <c:pt idx="0">
                  <c:v>0.252</c:v>
                </c:pt>
                <c:pt idx="1">
                  <c:v>0.2772</c:v>
                </c:pt>
                <c:pt idx="2">
                  <c:v>0.26640000000000003</c:v>
                </c:pt>
                <c:pt idx="3">
                  <c:v>0.42720000000000002</c:v>
                </c:pt>
                <c:pt idx="4">
                  <c:v>0.41399999999999998</c:v>
                </c:pt>
                <c:pt idx="5">
                  <c:v>0.27450000000000002</c:v>
                </c:pt>
                <c:pt idx="6">
                  <c:v>0.20499999999999999</c:v>
                </c:pt>
                <c:pt idx="7">
                  <c:v>0.16839999999999999</c:v>
                </c:pt>
                <c:pt idx="8">
                  <c:v>0.18179999999999999</c:v>
                </c:pt>
                <c:pt idx="9">
                  <c:v>0.33789999999999998</c:v>
                </c:pt>
                <c:pt idx="10">
                  <c:v>0.4819</c:v>
                </c:pt>
                <c:pt idx="11">
                  <c:v>0.43680000000000002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4C-4C52-B182-3B1C307DE5D0}"/>
            </c:ext>
          </c:extLst>
        </c:ser>
        <c:ser>
          <c:idx val="2"/>
          <c:order val="2"/>
          <c:tx>
            <c:strRef>
              <c:f>'2016'!$P$3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'2016'!$M$5:$M$16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'2016'!$P$5:$P$16</c:f>
              <c:numCache>
                <c:formatCode>0.0000</c:formatCode>
                <c:ptCount val="12"/>
                <c:pt idx="0">
                  <c:v>-1.494</c:v>
                </c:pt>
                <c:pt idx="1">
                  <c:v>-1.7472000000000001</c:v>
                </c:pt>
                <c:pt idx="2">
                  <c:v>-2.7480000000000002</c:v>
                </c:pt>
                <c:pt idx="3">
                  <c:v>-2.2464</c:v>
                </c:pt>
                <c:pt idx="4">
                  <c:v>-2.4731999999999998</c:v>
                </c:pt>
                <c:pt idx="5">
                  <c:v>-2.1057000000000001</c:v>
                </c:pt>
                <c:pt idx="6">
                  <c:v>-0.9577</c:v>
                </c:pt>
                <c:pt idx="7">
                  <c:v>-0.88449999999999995</c:v>
                </c:pt>
                <c:pt idx="8">
                  <c:v>-0.70760000000000001</c:v>
                </c:pt>
                <c:pt idx="9">
                  <c:v>-0.58440000000000003</c:v>
                </c:pt>
                <c:pt idx="10">
                  <c:v>3.2899999999999999E-2</c:v>
                </c:pt>
                <c:pt idx="11">
                  <c:v>-5.4899999999999997E-2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4C-4C52-B182-3B1C307DE5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'2016'!$U$18</c:f>
          <c:strCache>
            <c:ptCount val="1"/>
            <c:pt idx="0">
              <c:v>Fuel Price Adjustment 2016 - Low Voltage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'2016'!$Y$3</c:f>
              <c:strCache>
                <c:ptCount val="1"/>
                <c:pt idx="0">
                  <c:v>Fuel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'2016'!$M$5:$M$16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'2016'!$Y$5:$Y$16</c:f>
              <c:numCache>
                <c:formatCode>0.0000</c:formatCode>
                <c:ptCount val="12"/>
                <c:pt idx="0">
                  <c:v>-1.8976</c:v>
                </c:pt>
                <c:pt idx="1">
                  <c:v>-2.2164000000000001</c:v>
                </c:pt>
                <c:pt idx="2">
                  <c:v>-3.2205000000000004</c:v>
                </c:pt>
                <c:pt idx="3">
                  <c:v>-2.8967999999999998</c:v>
                </c:pt>
                <c:pt idx="4">
                  <c:v>-3.0895999999999999</c:v>
                </c:pt>
                <c:pt idx="5">
                  <c:v>-2.5150000000000001</c:v>
                </c:pt>
                <c:pt idx="6">
                  <c:v>-1.3167</c:v>
                </c:pt>
                <c:pt idx="7">
                  <c:v>-1.1958</c:v>
                </c:pt>
                <c:pt idx="8">
                  <c:v>-1.0281</c:v>
                </c:pt>
                <c:pt idx="9">
                  <c:v>-1.0583</c:v>
                </c:pt>
                <c:pt idx="10">
                  <c:v>-0.55569999999999997</c:v>
                </c:pt>
                <c:pt idx="11">
                  <c:v>-0.58340000000000003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29-4108-B986-FCFCF8F963A6}"/>
            </c:ext>
          </c:extLst>
        </c:ser>
        <c:ser>
          <c:idx val="1"/>
          <c:order val="1"/>
          <c:tx>
            <c:strRef>
              <c:f>'2016'!$Z$3</c:f>
              <c:strCache>
                <c:ptCount val="1"/>
                <c:pt idx="0">
                  <c:v>CO2 emissions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'2016'!$M$5:$M$16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'2016'!$Z$5:$Z$16</c:f>
              <c:numCache>
                <c:formatCode>0.0000</c:formatCode>
                <c:ptCount val="12"/>
                <c:pt idx="0">
                  <c:v>0.2646</c:v>
                </c:pt>
                <c:pt idx="1">
                  <c:v>0.29110000000000003</c:v>
                </c:pt>
                <c:pt idx="2">
                  <c:v>0.2797</c:v>
                </c:pt>
                <c:pt idx="3">
                  <c:v>0.4486</c:v>
                </c:pt>
                <c:pt idx="4">
                  <c:v>0.43469999999999998</c:v>
                </c:pt>
                <c:pt idx="5">
                  <c:v>0.28349999999999997</c:v>
                </c:pt>
                <c:pt idx="6">
                  <c:v>0.2117</c:v>
                </c:pt>
                <c:pt idx="7">
                  <c:v>0.1739</c:v>
                </c:pt>
                <c:pt idx="8">
                  <c:v>0.18770000000000001</c:v>
                </c:pt>
                <c:pt idx="9">
                  <c:v>0.34899999999999998</c:v>
                </c:pt>
                <c:pt idx="10">
                  <c:v>0.49769999999999998</c:v>
                </c:pt>
                <c:pt idx="11">
                  <c:v>0.4511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29-4108-B986-FCFCF8F963A6}"/>
            </c:ext>
          </c:extLst>
        </c:ser>
        <c:ser>
          <c:idx val="2"/>
          <c:order val="2"/>
          <c:tx>
            <c:strRef>
              <c:f>'2016'!$X$3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'2016'!$M$5:$M$16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'2016'!$X$5:$X$16</c:f>
              <c:numCache>
                <c:formatCode>0.0000</c:formatCode>
                <c:ptCount val="12"/>
                <c:pt idx="0">
                  <c:v>-1.5687</c:v>
                </c:pt>
                <c:pt idx="1">
                  <c:v>-1.8346</c:v>
                </c:pt>
                <c:pt idx="2">
                  <c:v>-2.8854000000000002</c:v>
                </c:pt>
                <c:pt idx="3">
                  <c:v>-2.3586999999999998</c:v>
                </c:pt>
                <c:pt idx="4">
                  <c:v>-2.5969000000000002</c:v>
                </c:pt>
                <c:pt idx="5">
                  <c:v>-2.1747999999999998</c:v>
                </c:pt>
                <c:pt idx="6">
                  <c:v>-0.98909999999999998</c:v>
                </c:pt>
                <c:pt idx="7">
                  <c:v>-0.91349999999999998</c:v>
                </c:pt>
                <c:pt idx="8">
                  <c:v>-0.73080000000000001</c:v>
                </c:pt>
                <c:pt idx="9">
                  <c:v>-0.60350000000000004</c:v>
                </c:pt>
                <c:pt idx="10">
                  <c:v>3.4000000000000002E-2</c:v>
                </c:pt>
                <c:pt idx="11">
                  <c:v>-5.67E-2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29-4108-B986-FCFCF8F96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'2017'!$L$18</c:f>
          <c:strCache>
            <c:ptCount val="1"/>
            <c:pt idx="0">
              <c:v>Fuel Price Adjustment 2017 - High Voltage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'2017'!$Q$3</c:f>
              <c:strCache>
                <c:ptCount val="1"/>
                <c:pt idx="0">
                  <c:v>Fuel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'2017'!$M$5:$M$16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'2017'!$Q$5:$Q$16</c:f>
              <c:numCache>
                <c:formatCode>0.0000</c:formatCode>
                <c:ptCount val="12"/>
                <c:pt idx="0">
                  <c:v>0.21350000000000002</c:v>
                </c:pt>
                <c:pt idx="1">
                  <c:v>1.0114000000000001</c:v>
                </c:pt>
                <c:pt idx="2">
                  <c:v>0.9516</c:v>
                </c:pt>
                <c:pt idx="3">
                  <c:v>0.55020000000000002</c:v>
                </c:pt>
                <c:pt idx="4">
                  <c:v>0.63569999999999993</c:v>
                </c:pt>
                <c:pt idx="5">
                  <c:v>0.19639999999999996</c:v>
                </c:pt>
                <c:pt idx="6">
                  <c:v>0.33909999999999996</c:v>
                </c:pt>
                <c:pt idx="7">
                  <c:v>0.12209999999999999</c:v>
                </c:pt>
                <c:pt idx="8">
                  <c:v>-1.0999999999999982E-2</c:v>
                </c:pt>
                <c:pt idx="9">
                  <c:v>5.6099999999999955E-2</c:v>
                </c:pt>
                <c:pt idx="10">
                  <c:v>-0.12870000000000004</c:v>
                </c:pt>
                <c:pt idx="11">
                  <c:v>0.18810000000000002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0E-4634-846B-B9801EC238A3}"/>
            </c:ext>
          </c:extLst>
        </c:ser>
        <c:ser>
          <c:idx val="1"/>
          <c:order val="1"/>
          <c:tx>
            <c:strRef>
              <c:f>'2017'!$R$3</c:f>
              <c:strCache>
                <c:ptCount val="1"/>
                <c:pt idx="0">
                  <c:v>CO2 emissions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'2017'!$M$5:$M$16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'2017'!$R$5:$R$16</c:f>
              <c:numCache>
                <c:formatCode>0.0000</c:formatCode>
                <c:ptCount val="12"/>
                <c:pt idx="0">
                  <c:v>0.26229999999999998</c:v>
                </c:pt>
                <c:pt idx="1">
                  <c:v>0.24640000000000001</c:v>
                </c:pt>
                <c:pt idx="2">
                  <c:v>0.45379999999999998</c:v>
                </c:pt>
                <c:pt idx="3">
                  <c:v>0.29649999999999999</c:v>
                </c:pt>
                <c:pt idx="4">
                  <c:v>0.2525</c:v>
                </c:pt>
                <c:pt idx="5">
                  <c:v>0.20130000000000001</c:v>
                </c:pt>
                <c:pt idx="6">
                  <c:v>0.1464</c:v>
                </c:pt>
                <c:pt idx="7">
                  <c:v>0.15179999999999999</c:v>
                </c:pt>
                <c:pt idx="8">
                  <c:v>0.2167</c:v>
                </c:pt>
                <c:pt idx="9">
                  <c:v>0.41360000000000002</c:v>
                </c:pt>
                <c:pt idx="10">
                  <c:v>0.4521</c:v>
                </c:pt>
                <c:pt idx="11">
                  <c:v>0.44879999999999998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0E-4634-846B-B9801EC238A3}"/>
            </c:ext>
          </c:extLst>
        </c:ser>
        <c:ser>
          <c:idx val="2"/>
          <c:order val="2"/>
          <c:tx>
            <c:strRef>
              <c:f>'2017'!$P$3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'2017'!$M$5:$M$16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'2017'!$P$5:$P$16</c:f>
              <c:numCache>
                <c:formatCode>0.0000</c:formatCode>
                <c:ptCount val="12"/>
                <c:pt idx="0">
                  <c:v>0.60389999999999999</c:v>
                </c:pt>
                <c:pt idx="1">
                  <c:v>1.3871</c:v>
                </c:pt>
                <c:pt idx="2">
                  <c:v>1.514</c:v>
                </c:pt>
                <c:pt idx="3">
                  <c:v>0.95279999999999998</c:v>
                </c:pt>
                <c:pt idx="4">
                  <c:v>0.98089999999999999</c:v>
                </c:pt>
                <c:pt idx="5">
                  <c:v>0.47699999999999998</c:v>
                </c:pt>
                <c:pt idx="6">
                  <c:v>0.60629999999999995</c:v>
                </c:pt>
                <c:pt idx="7">
                  <c:v>0.40039999999999998</c:v>
                </c:pt>
                <c:pt idx="8">
                  <c:v>0.32340000000000002</c:v>
                </c:pt>
                <c:pt idx="9">
                  <c:v>0.59399999999999997</c:v>
                </c:pt>
                <c:pt idx="10">
                  <c:v>0.40039999999999998</c:v>
                </c:pt>
                <c:pt idx="11">
                  <c:v>0.72489999999999999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0E-4634-846B-B9801EC23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8156480"/>
        <c:axId val="258154400"/>
      </c:line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'2017'!$L$18</c:f>
          <c:strCache>
            <c:ptCount val="1"/>
            <c:pt idx="0">
              <c:v>Fuel Price Adjustment 2017 - High Voltage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'2017'!$Q$3</c:f>
              <c:strCache>
                <c:ptCount val="1"/>
                <c:pt idx="0">
                  <c:v>Fuel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'2017'!$M$5:$M$16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'2017'!$Q$5:$Q$16</c:f>
              <c:numCache>
                <c:formatCode>0.0000</c:formatCode>
                <c:ptCount val="12"/>
                <c:pt idx="0">
                  <c:v>0.21350000000000002</c:v>
                </c:pt>
                <c:pt idx="1">
                  <c:v>1.0114000000000001</c:v>
                </c:pt>
                <c:pt idx="2">
                  <c:v>0.9516</c:v>
                </c:pt>
                <c:pt idx="3">
                  <c:v>0.55020000000000002</c:v>
                </c:pt>
                <c:pt idx="4">
                  <c:v>0.63569999999999993</c:v>
                </c:pt>
                <c:pt idx="5">
                  <c:v>0.19639999999999996</c:v>
                </c:pt>
                <c:pt idx="6">
                  <c:v>0.33909999999999996</c:v>
                </c:pt>
                <c:pt idx="7">
                  <c:v>0.12209999999999999</c:v>
                </c:pt>
                <c:pt idx="8">
                  <c:v>-1.0999999999999982E-2</c:v>
                </c:pt>
                <c:pt idx="9">
                  <c:v>5.6099999999999955E-2</c:v>
                </c:pt>
                <c:pt idx="10">
                  <c:v>-0.12870000000000004</c:v>
                </c:pt>
                <c:pt idx="11">
                  <c:v>0.18810000000000002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12-40C8-8AB6-83E54B88B154}"/>
            </c:ext>
          </c:extLst>
        </c:ser>
        <c:ser>
          <c:idx val="1"/>
          <c:order val="1"/>
          <c:tx>
            <c:strRef>
              <c:f>'2017'!$R$3</c:f>
              <c:strCache>
                <c:ptCount val="1"/>
                <c:pt idx="0">
                  <c:v>CO2 emissions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'2017'!$M$5:$M$16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'2017'!$R$5:$R$16</c:f>
              <c:numCache>
                <c:formatCode>0.0000</c:formatCode>
                <c:ptCount val="12"/>
                <c:pt idx="0">
                  <c:v>0.26229999999999998</c:v>
                </c:pt>
                <c:pt idx="1">
                  <c:v>0.24640000000000001</c:v>
                </c:pt>
                <c:pt idx="2">
                  <c:v>0.45379999999999998</c:v>
                </c:pt>
                <c:pt idx="3">
                  <c:v>0.29649999999999999</c:v>
                </c:pt>
                <c:pt idx="4">
                  <c:v>0.2525</c:v>
                </c:pt>
                <c:pt idx="5">
                  <c:v>0.20130000000000001</c:v>
                </c:pt>
                <c:pt idx="6">
                  <c:v>0.1464</c:v>
                </c:pt>
                <c:pt idx="7">
                  <c:v>0.15179999999999999</c:v>
                </c:pt>
                <c:pt idx="8">
                  <c:v>0.2167</c:v>
                </c:pt>
                <c:pt idx="9">
                  <c:v>0.41360000000000002</c:v>
                </c:pt>
                <c:pt idx="10">
                  <c:v>0.4521</c:v>
                </c:pt>
                <c:pt idx="11">
                  <c:v>0.44879999999999998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12-40C8-8AB6-83E54B88B154}"/>
            </c:ext>
          </c:extLst>
        </c:ser>
        <c:ser>
          <c:idx val="2"/>
          <c:order val="2"/>
          <c:tx>
            <c:strRef>
              <c:f>'2017'!$P$3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'2017'!$M$5:$M$16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'2017'!$P$5:$P$16</c:f>
              <c:numCache>
                <c:formatCode>0.0000</c:formatCode>
                <c:ptCount val="12"/>
                <c:pt idx="0">
                  <c:v>0.60389999999999999</c:v>
                </c:pt>
                <c:pt idx="1">
                  <c:v>1.3871</c:v>
                </c:pt>
                <c:pt idx="2">
                  <c:v>1.514</c:v>
                </c:pt>
                <c:pt idx="3">
                  <c:v>0.95279999999999998</c:v>
                </c:pt>
                <c:pt idx="4">
                  <c:v>0.98089999999999999</c:v>
                </c:pt>
                <c:pt idx="5">
                  <c:v>0.47699999999999998</c:v>
                </c:pt>
                <c:pt idx="6">
                  <c:v>0.60629999999999995</c:v>
                </c:pt>
                <c:pt idx="7">
                  <c:v>0.40039999999999998</c:v>
                </c:pt>
                <c:pt idx="8">
                  <c:v>0.32340000000000002</c:v>
                </c:pt>
                <c:pt idx="9">
                  <c:v>0.59399999999999997</c:v>
                </c:pt>
                <c:pt idx="10">
                  <c:v>0.40039999999999998</c:v>
                </c:pt>
                <c:pt idx="11">
                  <c:v>0.72489999999999999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12-40C8-8AB6-83E54B88B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'2017'!$U$18</c:f>
          <c:strCache>
            <c:ptCount val="1"/>
            <c:pt idx="0">
              <c:v>Fuel Price Adjustment 2017 - Low Voltage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'2017'!$Y$3</c:f>
              <c:strCache>
                <c:ptCount val="1"/>
                <c:pt idx="0">
                  <c:v>Fuel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'2017'!$M$5:$M$16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'2017'!$Y$5:$Y$16</c:f>
              <c:numCache>
                <c:formatCode>0.0000</c:formatCode>
                <c:ptCount val="12"/>
                <c:pt idx="0">
                  <c:v>0.22050000000000006</c:v>
                </c:pt>
                <c:pt idx="1">
                  <c:v>1.0611000000000002</c:v>
                </c:pt>
                <c:pt idx="2">
                  <c:v>0.99840000000000007</c:v>
                </c:pt>
                <c:pt idx="3">
                  <c:v>0.57730000000000015</c:v>
                </c:pt>
                <c:pt idx="4">
                  <c:v>0.66679999999999984</c:v>
                </c:pt>
                <c:pt idx="5">
                  <c:v>0.20609999999999995</c:v>
                </c:pt>
                <c:pt idx="6">
                  <c:v>0.35589999999999999</c:v>
                </c:pt>
                <c:pt idx="7">
                  <c:v>0.12760000000000002</c:v>
                </c:pt>
                <c:pt idx="8">
                  <c:v>-1.1599999999999985E-2</c:v>
                </c:pt>
                <c:pt idx="9">
                  <c:v>5.8599999999999985E-2</c:v>
                </c:pt>
                <c:pt idx="10">
                  <c:v>-0.1346</c:v>
                </c:pt>
                <c:pt idx="11">
                  <c:v>0.19670000000000001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8C-4F4B-ADEC-27BCFF497167}"/>
            </c:ext>
          </c:extLst>
        </c:ser>
        <c:ser>
          <c:idx val="1"/>
          <c:order val="1"/>
          <c:tx>
            <c:strRef>
              <c:f>'2017'!$Z$3</c:f>
              <c:strCache>
                <c:ptCount val="1"/>
                <c:pt idx="0">
                  <c:v>CO2 emissions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'2017'!$M$5:$M$16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'2017'!$Z$5:$Z$16</c:f>
              <c:numCache>
                <c:formatCode>0.0000</c:formatCode>
                <c:ptCount val="12"/>
                <c:pt idx="0">
                  <c:v>0.27089999999999997</c:v>
                </c:pt>
                <c:pt idx="1">
                  <c:v>0.2586</c:v>
                </c:pt>
                <c:pt idx="2">
                  <c:v>0.47620000000000001</c:v>
                </c:pt>
                <c:pt idx="3">
                  <c:v>0.311</c:v>
                </c:pt>
                <c:pt idx="4">
                  <c:v>0.26500000000000001</c:v>
                </c:pt>
                <c:pt idx="5">
                  <c:v>0.2112</c:v>
                </c:pt>
                <c:pt idx="6">
                  <c:v>0.15359999999999999</c:v>
                </c:pt>
                <c:pt idx="7">
                  <c:v>0.15870000000000001</c:v>
                </c:pt>
                <c:pt idx="8">
                  <c:v>0.2266</c:v>
                </c:pt>
                <c:pt idx="9">
                  <c:v>0.43240000000000001</c:v>
                </c:pt>
                <c:pt idx="10">
                  <c:v>0.47270000000000001</c:v>
                </c:pt>
                <c:pt idx="11">
                  <c:v>0.46920000000000001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8C-4F4B-ADEC-27BCFF497167}"/>
            </c:ext>
          </c:extLst>
        </c:ser>
        <c:ser>
          <c:idx val="2"/>
          <c:order val="2"/>
          <c:tx>
            <c:strRef>
              <c:f>'2017'!$X$3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'2017'!$M$5:$M$16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'2017'!$X$5:$X$16</c:f>
              <c:numCache>
                <c:formatCode>0.0000</c:formatCode>
                <c:ptCount val="12"/>
                <c:pt idx="0">
                  <c:v>0.62370000000000003</c:v>
                </c:pt>
                <c:pt idx="1">
                  <c:v>1.4554</c:v>
                </c:pt>
                <c:pt idx="2">
                  <c:v>1.5885</c:v>
                </c:pt>
                <c:pt idx="3">
                  <c:v>0.99970000000000003</c:v>
                </c:pt>
                <c:pt idx="4">
                  <c:v>1.0290999999999999</c:v>
                </c:pt>
                <c:pt idx="5">
                  <c:v>0.50049999999999994</c:v>
                </c:pt>
                <c:pt idx="6">
                  <c:v>0.63619999999999999</c:v>
                </c:pt>
                <c:pt idx="7">
                  <c:v>0.41860000000000003</c:v>
                </c:pt>
                <c:pt idx="8">
                  <c:v>0.33810000000000001</c:v>
                </c:pt>
                <c:pt idx="9">
                  <c:v>0.621</c:v>
                </c:pt>
                <c:pt idx="10">
                  <c:v>0.41860000000000003</c:v>
                </c:pt>
                <c:pt idx="11">
                  <c:v>0.75790000000000002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8C-4F4B-ADEC-27BCFF497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8156480"/>
        <c:axId val="258154400"/>
      </c:line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'2013'!$L$18</c:f>
          <c:strCache>
            <c:ptCount val="1"/>
            <c:pt idx="0">
              <c:v>Fuel Price Adjustment 2013 - High Voltage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'2013'!$Q$3</c:f>
              <c:strCache>
                <c:ptCount val="1"/>
                <c:pt idx="0">
                  <c:v>Fuel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'2013'!$M$5:$M$16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'2013'!$Q$5:$Q$16</c:f>
              <c:numCache>
                <c:formatCode>0.0000</c:formatCode>
                <c:ptCount val="12"/>
                <c:pt idx="0">
                  <c:v>6.1078000000000001</c:v>
                </c:pt>
                <c:pt idx="1">
                  <c:v>6.8338100000000006</c:v>
                </c:pt>
                <c:pt idx="2">
                  <c:v>7.08094</c:v>
                </c:pt>
                <c:pt idx="3">
                  <c:v>6.8734000000000002</c:v>
                </c:pt>
                <c:pt idx="4">
                  <c:v>6.6448999999999998</c:v>
                </c:pt>
                <c:pt idx="5">
                  <c:v>6.3438999999999997</c:v>
                </c:pt>
                <c:pt idx="6">
                  <c:v>6</c:v>
                </c:pt>
                <c:pt idx="7">
                  <c:v>5.6715999999999998</c:v>
                </c:pt>
                <c:pt idx="8">
                  <c:v>5.5655999999999999</c:v>
                </c:pt>
                <c:pt idx="9">
                  <c:v>5.4407000000000005</c:v>
                </c:pt>
                <c:pt idx="10">
                  <c:v>4.4588999999999999</c:v>
                </c:pt>
                <c:pt idx="11">
                  <c:v>4.3197000000000001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42-4A44-B246-75C57BFF24CB}"/>
            </c:ext>
          </c:extLst>
        </c:ser>
        <c:ser>
          <c:idx val="1"/>
          <c:order val="1"/>
          <c:tx>
            <c:strRef>
              <c:f>'2013'!$R$3</c:f>
              <c:strCache>
                <c:ptCount val="1"/>
                <c:pt idx="0">
                  <c:v>CO2 emissions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'2013'!$M$5:$M$16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'2013'!$R$5:$R$16</c:f>
              <c:numCache>
                <c:formatCode>0.0000</c:formatCode>
                <c:ptCount val="12"/>
                <c:pt idx="0">
                  <c:v>9.3100000000000002E-2</c:v>
                </c:pt>
                <c:pt idx="1">
                  <c:v>9.7600000000000006E-2</c:v>
                </c:pt>
                <c:pt idx="2">
                  <c:v>0.1202</c:v>
                </c:pt>
                <c:pt idx="3">
                  <c:v>0.1202</c:v>
                </c:pt>
                <c:pt idx="4">
                  <c:v>0.12379999999999999</c:v>
                </c:pt>
                <c:pt idx="5">
                  <c:v>0.10349999999999999</c:v>
                </c:pt>
                <c:pt idx="6">
                  <c:v>9.4E-2</c:v>
                </c:pt>
                <c:pt idx="7">
                  <c:v>7.4999999999999997E-2</c:v>
                </c:pt>
                <c:pt idx="8">
                  <c:v>7.3800000000000004E-2</c:v>
                </c:pt>
                <c:pt idx="9">
                  <c:v>9.1600000000000001E-2</c:v>
                </c:pt>
                <c:pt idx="10">
                  <c:v>0.10349999999999999</c:v>
                </c:pt>
                <c:pt idx="11">
                  <c:v>0.1119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42-4A44-B246-75C57BFF24CB}"/>
            </c:ext>
          </c:extLst>
        </c:ser>
        <c:ser>
          <c:idx val="2"/>
          <c:order val="2"/>
          <c:tx>
            <c:strRef>
              <c:f>'2013'!$P$3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'2013'!$M$5:$M$16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'2013'!$P$5:$P$16</c:f>
              <c:numCache>
                <c:formatCode>0.0000</c:formatCode>
                <c:ptCount val="12"/>
                <c:pt idx="0">
                  <c:v>6.9718999999999998</c:v>
                </c:pt>
                <c:pt idx="1">
                  <c:v>6.9401000000000002</c:v>
                </c:pt>
                <c:pt idx="2">
                  <c:v>7.2077999999999998</c:v>
                </c:pt>
                <c:pt idx="3">
                  <c:v>7.234</c:v>
                </c:pt>
                <c:pt idx="4">
                  <c:v>7.0186000000000002</c:v>
                </c:pt>
                <c:pt idx="5">
                  <c:v>6.5997000000000003</c:v>
                </c:pt>
                <c:pt idx="6">
                  <c:v>6.2332000000000001</c:v>
                </c:pt>
                <c:pt idx="7">
                  <c:v>5.8727</c:v>
                </c:pt>
                <c:pt idx="8">
                  <c:v>5.7632000000000003</c:v>
                </c:pt>
                <c:pt idx="9">
                  <c:v>5.6489000000000003</c:v>
                </c:pt>
                <c:pt idx="10">
                  <c:v>4.6398000000000001</c:v>
                </c:pt>
                <c:pt idx="11">
                  <c:v>4.5030000000000001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42-4A44-B246-75C57BFF2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'2017'!$U$18</c:f>
          <c:strCache>
            <c:ptCount val="1"/>
            <c:pt idx="0">
              <c:v>Fuel Price Adjustment 2017 - Low Voltage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'2017'!$Y$3</c:f>
              <c:strCache>
                <c:ptCount val="1"/>
                <c:pt idx="0">
                  <c:v>Fuel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'2017'!$M$5:$M$16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'2017'!$Y$5:$Y$16</c:f>
              <c:numCache>
                <c:formatCode>0.0000</c:formatCode>
                <c:ptCount val="12"/>
                <c:pt idx="0">
                  <c:v>0.22050000000000006</c:v>
                </c:pt>
                <c:pt idx="1">
                  <c:v>1.0611000000000002</c:v>
                </c:pt>
                <c:pt idx="2">
                  <c:v>0.99840000000000007</c:v>
                </c:pt>
                <c:pt idx="3">
                  <c:v>0.57730000000000015</c:v>
                </c:pt>
                <c:pt idx="4">
                  <c:v>0.66679999999999984</c:v>
                </c:pt>
                <c:pt idx="5">
                  <c:v>0.20609999999999995</c:v>
                </c:pt>
                <c:pt idx="6">
                  <c:v>0.35589999999999999</c:v>
                </c:pt>
                <c:pt idx="7">
                  <c:v>0.12760000000000002</c:v>
                </c:pt>
                <c:pt idx="8">
                  <c:v>-1.1599999999999985E-2</c:v>
                </c:pt>
                <c:pt idx="9">
                  <c:v>5.8599999999999985E-2</c:v>
                </c:pt>
                <c:pt idx="10">
                  <c:v>-0.1346</c:v>
                </c:pt>
                <c:pt idx="11">
                  <c:v>0.19670000000000001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1B-4538-BD06-1C185737DEDD}"/>
            </c:ext>
          </c:extLst>
        </c:ser>
        <c:ser>
          <c:idx val="1"/>
          <c:order val="1"/>
          <c:tx>
            <c:strRef>
              <c:f>'2017'!$Z$3</c:f>
              <c:strCache>
                <c:ptCount val="1"/>
                <c:pt idx="0">
                  <c:v>CO2 emissions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'2017'!$M$5:$M$16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'2017'!$Z$5:$Z$16</c:f>
              <c:numCache>
                <c:formatCode>0.0000</c:formatCode>
                <c:ptCount val="12"/>
                <c:pt idx="0">
                  <c:v>0.27089999999999997</c:v>
                </c:pt>
                <c:pt idx="1">
                  <c:v>0.2586</c:v>
                </c:pt>
                <c:pt idx="2">
                  <c:v>0.47620000000000001</c:v>
                </c:pt>
                <c:pt idx="3">
                  <c:v>0.311</c:v>
                </c:pt>
                <c:pt idx="4">
                  <c:v>0.26500000000000001</c:v>
                </c:pt>
                <c:pt idx="5">
                  <c:v>0.2112</c:v>
                </c:pt>
                <c:pt idx="6">
                  <c:v>0.15359999999999999</c:v>
                </c:pt>
                <c:pt idx="7">
                  <c:v>0.15870000000000001</c:v>
                </c:pt>
                <c:pt idx="8">
                  <c:v>0.2266</c:v>
                </c:pt>
                <c:pt idx="9">
                  <c:v>0.43240000000000001</c:v>
                </c:pt>
                <c:pt idx="10">
                  <c:v>0.47270000000000001</c:v>
                </c:pt>
                <c:pt idx="11">
                  <c:v>0.46920000000000001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1B-4538-BD06-1C185737DEDD}"/>
            </c:ext>
          </c:extLst>
        </c:ser>
        <c:ser>
          <c:idx val="2"/>
          <c:order val="2"/>
          <c:tx>
            <c:strRef>
              <c:f>'2017'!$X$3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'2017'!$M$5:$M$16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'2017'!$X$5:$X$16</c:f>
              <c:numCache>
                <c:formatCode>0.0000</c:formatCode>
                <c:ptCount val="12"/>
                <c:pt idx="0">
                  <c:v>0.62370000000000003</c:v>
                </c:pt>
                <c:pt idx="1">
                  <c:v>1.4554</c:v>
                </c:pt>
                <c:pt idx="2">
                  <c:v>1.5885</c:v>
                </c:pt>
                <c:pt idx="3">
                  <c:v>0.99970000000000003</c:v>
                </c:pt>
                <c:pt idx="4">
                  <c:v>1.0290999999999999</c:v>
                </c:pt>
                <c:pt idx="5">
                  <c:v>0.50049999999999994</c:v>
                </c:pt>
                <c:pt idx="6">
                  <c:v>0.63619999999999999</c:v>
                </c:pt>
                <c:pt idx="7">
                  <c:v>0.41860000000000003</c:v>
                </c:pt>
                <c:pt idx="8">
                  <c:v>0.33810000000000001</c:v>
                </c:pt>
                <c:pt idx="9">
                  <c:v>0.621</c:v>
                </c:pt>
                <c:pt idx="10">
                  <c:v>0.41860000000000003</c:v>
                </c:pt>
                <c:pt idx="11">
                  <c:v>0.75790000000000002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1B-4538-BD06-1C185737D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'2018'!$L$18</c:f>
          <c:strCache>
            <c:ptCount val="1"/>
            <c:pt idx="0">
              <c:v>Fuel Price Adjustment 2018 - High Voltage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'2018'!$Q$3</c:f>
              <c:strCache>
                <c:ptCount val="1"/>
                <c:pt idx="0">
                  <c:v>Fuel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'2018'!$M$5:$M$16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'2018'!$Q$5:$Q$16</c:f>
              <c:numCache>
                <c:formatCode>0.0000</c:formatCode>
                <c:ptCount val="12"/>
                <c:pt idx="0">
                  <c:v>0.6258999999999999</c:v>
                </c:pt>
                <c:pt idx="1">
                  <c:v>0.65260000000000007</c:v>
                </c:pt>
                <c:pt idx="2">
                  <c:v>0.62539999999999996</c:v>
                </c:pt>
                <c:pt idx="3">
                  <c:v>0.62849999999999995</c:v>
                </c:pt>
                <c:pt idx="4">
                  <c:v>1.3316999999999999</c:v>
                </c:pt>
                <c:pt idx="5">
                  <c:v>1.5305</c:v>
                </c:pt>
                <c:pt idx="6">
                  <c:v>1.9793000000000003</c:v>
                </c:pt>
                <c:pt idx="7">
                  <c:v>3.0058000000000002</c:v>
                </c:pt>
                <c:pt idx="8">
                  <c:v>2.7319999999999998</c:v>
                </c:pt>
                <c:pt idx="9">
                  <c:v>2.8361999999999998</c:v>
                </c:pt>
                <c:pt idx="10">
                  <c:v>3.3878000000000004</c:v>
                </c:pt>
                <c:pt idx="11">
                  <c:v>3.1621999999999995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4A-487A-9C52-8DE4F1A122B2}"/>
            </c:ext>
          </c:extLst>
        </c:ser>
        <c:ser>
          <c:idx val="1"/>
          <c:order val="1"/>
          <c:tx>
            <c:strRef>
              <c:f>'2018'!$R$3</c:f>
              <c:strCache>
                <c:ptCount val="1"/>
                <c:pt idx="0">
                  <c:v>CO2 emissions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'2018'!$M$5:$M$16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'2018'!$R$5:$R$16</c:f>
              <c:numCache>
                <c:formatCode>0.0000</c:formatCode>
                <c:ptCount val="12"/>
                <c:pt idx="0">
                  <c:v>0.3201</c:v>
                </c:pt>
                <c:pt idx="1">
                  <c:v>0.38569999999999999</c:v>
                </c:pt>
                <c:pt idx="2">
                  <c:v>0.61599999999999999</c:v>
                </c:pt>
                <c:pt idx="3">
                  <c:v>0.7601</c:v>
                </c:pt>
                <c:pt idx="4">
                  <c:v>0.71660000000000001</c:v>
                </c:pt>
                <c:pt idx="5">
                  <c:v>0.58289999999999997</c:v>
                </c:pt>
                <c:pt idx="6">
                  <c:v>0.53420000000000001</c:v>
                </c:pt>
                <c:pt idx="7">
                  <c:v>0.69269999999999998</c:v>
                </c:pt>
                <c:pt idx="8">
                  <c:v>0.86939999999999995</c:v>
                </c:pt>
                <c:pt idx="9">
                  <c:v>1.4449000000000001</c:v>
                </c:pt>
                <c:pt idx="10">
                  <c:v>1.4161999999999999</c:v>
                </c:pt>
                <c:pt idx="11">
                  <c:v>1.4428000000000001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4A-487A-9C52-8DE4F1A122B2}"/>
            </c:ext>
          </c:extLst>
        </c:ser>
        <c:ser>
          <c:idx val="2"/>
          <c:order val="2"/>
          <c:tx>
            <c:strRef>
              <c:f>'2018'!$P$3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'2018'!$M$5:$M$16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'2018'!$P$5:$P$16</c:f>
              <c:numCache>
                <c:formatCode>0.0000</c:formatCode>
                <c:ptCount val="12"/>
                <c:pt idx="0">
                  <c:v>1.0505</c:v>
                </c:pt>
                <c:pt idx="1">
                  <c:v>1.1253</c:v>
                </c:pt>
                <c:pt idx="2">
                  <c:v>1.323</c:v>
                </c:pt>
                <c:pt idx="3">
                  <c:v>1.488</c:v>
                </c:pt>
                <c:pt idx="4">
                  <c:v>2.1604000000000001</c:v>
                </c:pt>
                <c:pt idx="5">
                  <c:v>2.2191999999999998</c:v>
                </c:pt>
                <c:pt idx="6">
                  <c:v>2.6149</c:v>
                </c:pt>
                <c:pt idx="7">
                  <c:v>3.8346</c:v>
                </c:pt>
                <c:pt idx="8">
                  <c:v>3.7174</c:v>
                </c:pt>
                <c:pt idx="9">
                  <c:v>4.4066000000000001</c:v>
                </c:pt>
                <c:pt idx="10">
                  <c:v>4.9130000000000003</c:v>
                </c:pt>
                <c:pt idx="11">
                  <c:v>4.7058999999999997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4A-487A-9C52-8DE4F1A12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8156480"/>
        <c:axId val="258154400"/>
      </c:line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'2018'!$L$18</c:f>
          <c:strCache>
            <c:ptCount val="1"/>
            <c:pt idx="0">
              <c:v>Fuel Price Adjustment 2018 - High Voltage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'2018'!$Q$3</c:f>
              <c:strCache>
                <c:ptCount val="1"/>
                <c:pt idx="0">
                  <c:v>Fuel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'2018'!$M$5:$M$16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'2018'!$Q$5:$Q$16</c:f>
              <c:numCache>
                <c:formatCode>0.0000</c:formatCode>
                <c:ptCount val="12"/>
                <c:pt idx="0">
                  <c:v>0.6258999999999999</c:v>
                </c:pt>
                <c:pt idx="1">
                  <c:v>0.65260000000000007</c:v>
                </c:pt>
                <c:pt idx="2">
                  <c:v>0.62539999999999996</c:v>
                </c:pt>
                <c:pt idx="3">
                  <c:v>0.62849999999999995</c:v>
                </c:pt>
                <c:pt idx="4">
                  <c:v>1.3316999999999999</c:v>
                </c:pt>
                <c:pt idx="5">
                  <c:v>1.5305</c:v>
                </c:pt>
                <c:pt idx="6">
                  <c:v>1.9793000000000003</c:v>
                </c:pt>
                <c:pt idx="7">
                  <c:v>3.0058000000000002</c:v>
                </c:pt>
                <c:pt idx="8">
                  <c:v>2.7319999999999998</c:v>
                </c:pt>
                <c:pt idx="9">
                  <c:v>2.8361999999999998</c:v>
                </c:pt>
                <c:pt idx="10">
                  <c:v>3.3878000000000004</c:v>
                </c:pt>
                <c:pt idx="11">
                  <c:v>3.1621999999999995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A9-410C-9D57-2F3F569C0DC1}"/>
            </c:ext>
          </c:extLst>
        </c:ser>
        <c:ser>
          <c:idx val="1"/>
          <c:order val="1"/>
          <c:tx>
            <c:strRef>
              <c:f>'2018'!$R$3</c:f>
              <c:strCache>
                <c:ptCount val="1"/>
                <c:pt idx="0">
                  <c:v>CO2 emissions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'2018'!$M$5:$M$16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'2018'!$R$5:$R$16</c:f>
              <c:numCache>
                <c:formatCode>0.0000</c:formatCode>
                <c:ptCount val="12"/>
                <c:pt idx="0">
                  <c:v>0.3201</c:v>
                </c:pt>
                <c:pt idx="1">
                  <c:v>0.38569999999999999</c:v>
                </c:pt>
                <c:pt idx="2">
                  <c:v>0.61599999999999999</c:v>
                </c:pt>
                <c:pt idx="3">
                  <c:v>0.7601</c:v>
                </c:pt>
                <c:pt idx="4">
                  <c:v>0.71660000000000001</c:v>
                </c:pt>
                <c:pt idx="5">
                  <c:v>0.58289999999999997</c:v>
                </c:pt>
                <c:pt idx="6">
                  <c:v>0.53420000000000001</c:v>
                </c:pt>
                <c:pt idx="7">
                  <c:v>0.69269999999999998</c:v>
                </c:pt>
                <c:pt idx="8">
                  <c:v>0.86939999999999995</c:v>
                </c:pt>
                <c:pt idx="9">
                  <c:v>1.4449000000000001</c:v>
                </c:pt>
                <c:pt idx="10">
                  <c:v>1.4161999999999999</c:v>
                </c:pt>
                <c:pt idx="11">
                  <c:v>1.4428000000000001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A9-410C-9D57-2F3F569C0DC1}"/>
            </c:ext>
          </c:extLst>
        </c:ser>
        <c:ser>
          <c:idx val="2"/>
          <c:order val="2"/>
          <c:tx>
            <c:strRef>
              <c:f>'2018'!$P$3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'2018'!$M$5:$M$16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'2018'!$P$5:$P$16</c:f>
              <c:numCache>
                <c:formatCode>0.0000</c:formatCode>
                <c:ptCount val="12"/>
                <c:pt idx="0">
                  <c:v>1.0505</c:v>
                </c:pt>
                <c:pt idx="1">
                  <c:v>1.1253</c:v>
                </c:pt>
                <c:pt idx="2">
                  <c:v>1.323</c:v>
                </c:pt>
                <c:pt idx="3">
                  <c:v>1.488</c:v>
                </c:pt>
                <c:pt idx="4">
                  <c:v>2.1604000000000001</c:v>
                </c:pt>
                <c:pt idx="5">
                  <c:v>2.2191999999999998</c:v>
                </c:pt>
                <c:pt idx="6">
                  <c:v>2.6149</c:v>
                </c:pt>
                <c:pt idx="7">
                  <c:v>3.8346</c:v>
                </c:pt>
                <c:pt idx="8">
                  <c:v>3.7174</c:v>
                </c:pt>
                <c:pt idx="9">
                  <c:v>4.4066000000000001</c:v>
                </c:pt>
                <c:pt idx="10">
                  <c:v>4.9130000000000003</c:v>
                </c:pt>
                <c:pt idx="11">
                  <c:v>4.7058999999999997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A9-410C-9D57-2F3F569C0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'2018'!$U$18</c:f>
          <c:strCache>
            <c:ptCount val="1"/>
            <c:pt idx="0">
              <c:v>Fuel Price Adjustment 2018 - Low Voltage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'2018'!$Y$3</c:f>
              <c:strCache>
                <c:ptCount val="1"/>
                <c:pt idx="0">
                  <c:v>Fuel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'2018'!$M$5:$M$16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'2018'!$Y$5:$Y$16</c:f>
              <c:numCache>
                <c:formatCode>0.0000</c:formatCode>
                <c:ptCount val="12"/>
                <c:pt idx="0">
                  <c:v>0.6543000000000001</c:v>
                </c:pt>
                <c:pt idx="1">
                  <c:v>0.67869999999999986</c:v>
                </c:pt>
                <c:pt idx="2">
                  <c:v>0.65029999999999999</c:v>
                </c:pt>
                <c:pt idx="3">
                  <c:v>0.65349999999999986</c:v>
                </c:pt>
                <c:pt idx="4">
                  <c:v>1.3846000000000003</c:v>
                </c:pt>
                <c:pt idx="5">
                  <c:v>1.5912999999999997</c:v>
                </c:pt>
                <c:pt idx="6">
                  <c:v>2.1156000000000001</c:v>
                </c:pt>
                <c:pt idx="7">
                  <c:v>3.2128000000000001</c:v>
                </c:pt>
                <c:pt idx="8">
                  <c:v>2.92</c:v>
                </c:pt>
                <c:pt idx="9">
                  <c:v>3.0313000000000003</c:v>
                </c:pt>
                <c:pt idx="10">
                  <c:v>3.621</c:v>
                </c:pt>
                <c:pt idx="11">
                  <c:v>3.3798999999999997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61-4673-A8FD-9AA7204C2A68}"/>
            </c:ext>
          </c:extLst>
        </c:ser>
        <c:ser>
          <c:idx val="1"/>
          <c:order val="1"/>
          <c:tx>
            <c:strRef>
              <c:f>'2018'!$Z$3</c:f>
              <c:strCache>
                <c:ptCount val="1"/>
                <c:pt idx="0">
                  <c:v>CO2 emissions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'2018'!$M$5:$M$16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'2018'!$Z$5:$Z$16</c:f>
              <c:numCache>
                <c:formatCode>0.0000</c:formatCode>
                <c:ptCount val="12"/>
                <c:pt idx="0">
                  <c:v>0.3347</c:v>
                </c:pt>
                <c:pt idx="1">
                  <c:v>0.40100000000000002</c:v>
                </c:pt>
                <c:pt idx="2">
                  <c:v>0.64049999999999996</c:v>
                </c:pt>
                <c:pt idx="3">
                  <c:v>0.7903</c:v>
                </c:pt>
                <c:pt idx="4">
                  <c:v>0.74509999999999998</c:v>
                </c:pt>
                <c:pt idx="5">
                  <c:v>0.60609999999999997</c:v>
                </c:pt>
                <c:pt idx="6">
                  <c:v>0.57089999999999996</c:v>
                </c:pt>
                <c:pt idx="7">
                  <c:v>0.74039999999999995</c:v>
                </c:pt>
                <c:pt idx="8">
                  <c:v>0.92930000000000001</c:v>
                </c:pt>
                <c:pt idx="9">
                  <c:v>1.5444</c:v>
                </c:pt>
                <c:pt idx="10">
                  <c:v>1.5137</c:v>
                </c:pt>
                <c:pt idx="11">
                  <c:v>1.5421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61-4673-A8FD-9AA7204C2A68}"/>
            </c:ext>
          </c:extLst>
        </c:ser>
        <c:ser>
          <c:idx val="2"/>
          <c:order val="2"/>
          <c:tx>
            <c:strRef>
              <c:f>'2018'!$X$3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'2018'!$M$5:$M$16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'2018'!$X$5:$X$16</c:f>
              <c:numCache>
                <c:formatCode>0.0000</c:formatCode>
                <c:ptCount val="12"/>
                <c:pt idx="0">
                  <c:v>1.0983000000000001</c:v>
                </c:pt>
                <c:pt idx="1">
                  <c:v>1.1700999999999999</c:v>
                </c:pt>
                <c:pt idx="2">
                  <c:v>1.3755999999999999</c:v>
                </c:pt>
                <c:pt idx="3">
                  <c:v>1.5471999999999999</c:v>
                </c:pt>
                <c:pt idx="4">
                  <c:v>2.2463000000000002</c:v>
                </c:pt>
                <c:pt idx="5">
                  <c:v>2.3073999999999999</c:v>
                </c:pt>
                <c:pt idx="6">
                  <c:v>2.7949000000000002</c:v>
                </c:pt>
                <c:pt idx="7">
                  <c:v>4.0986000000000002</c:v>
                </c:pt>
                <c:pt idx="8">
                  <c:v>3.9733000000000001</c:v>
                </c:pt>
                <c:pt idx="9">
                  <c:v>4.7099000000000002</c:v>
                </c:pt>
                <c:pt idx="10">
                  <c:v>5.2511999999999999</c:v>
                </c:pt>
                <c:pt idx="11">
                  <c:v>5.0298999999999996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61-4673-A8FD-9AA7204C2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8156480"/>
        <c:axId val="258154400"/>
      </c:line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'2018'!$U$18</c:f>
          <c:strCache>
            <c:ptCount val="1"/>
            <c:pt idx="0">
              <c:v>Fuel Price Adjustment 2018 - Low Voltage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'2018'!$Y$3</c:f>
              <c:strCache>
                <c:ptCount val="1"/>
                <c:pt idx="0">
                  <c:v>Fuel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'2018'!$M$5:$M$16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'2018'!$Y$5:$Y$16</c:f>
              <c:numCache>
                <c:formatCode>0.0000</c:formatCode>
                <c:ptCount val="12"/>
                <c:pt idx="0">
                  <c:v>0.6543000000000001</c:v>
                </c:pt>
                <c:pt idx="1">
                  <c:v>0.67869999999999986</c:v>
                </c:pt>
                <c:pt idx="2">
                  <c:v>0.65029999999999999</c:v>
                </c:pt>
                <c:pt idx="3">
                  <c:v>0.65349999999999986</c:v>
                </c:pt>
                <c:pt idx="4">
                  <c:v>1.3846000000000003</c:v>
                </c:pt>
                <c:pt idx="5">
                  <c:v>1.5912999999999997</c:v>
                </c:pt>
                <c:pt idx="6">
                  <c:v>2.1156000000000001</c:v>
                </c:pt>
                <c:pt idx="7">
                  <c:v>3.2128000000000001</c:v>
                </c:pt>
                <c:pt idx="8">
                  <c:v>2.92</c:v>
                </c:pt>
                <c:pt idx="9">
                  <c:v>3.0313000000000003</c:v>
                </c:pt>
                <c:pt idx="10">
                  <c:v>3.621</c:v>
                </c:pt>
                <c:pt idx="11">
                  <c:v>3.3798999999999997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9A-4682-AAD1-138E33C81C98}"/>
            </c:ext>
          </c:extLst>
        </c:ser>
        <c:ser>
          <c:idx val="1"/>
          <c:order val="1"/>
          <c:tx>
            <c:strRef>
              <c:f>'2018'!$Z$3</c:f>
              <c:strCache>
                <c:ptCount val="1"/>
                <c:pt idx="0">
                  <c:v>CO2 emissions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'2018'!$M$5:$M$16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'2018'!$Z$5:$Z$16</c:f>
              <c:numCache>
                <c:formatCode>0.0000</c:formatCode>
                <c:ptCount val="12"/>
                <c:pt idx="0">
                  <c:v>0.3347</c:v>
                </c:pt>
                <c:pt idx="1">
                  <c:v>0.40100000000000002</c:v>
                </c:pt>
                <c:pt idx="2">
                  <c:v>0.64049999999999996</c:v>
                </c:pt>
                <c:pt idx="3">
                  <c:v>0.7903</c:v>
                </c:pt>
                <c:pt idx="4">
                  <c:v>0.74509999999999998</c:v>
                </c:pt>
                <c:pt idx="5">
                  <c:v>0.60609999999999997</c:v>
                </c:pt>
                <c:pt idx="6">
                  <c:v>0.57089999999999996</c:v>
                </c:pt>
                <c:pt idx="7">
                  <c:v>0.74039999999999995</c:v>
                </c:pt>
                <c:pt idx="8">
                  <c:v>0.92930000000000001</c:v>
                </c:pt>
                <c:pt idx="9">
                  <c:v>1.5444</c:v>
                </c:pt>
                <c:pt idx="10">
                  <c:v>1.5137</c:v>
                </c:pt>
                <c:pt idx="11">
                  <c:v>1.5421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9A-4682-AAD1-138E33C81C98}"/>
            </c:ext>
          </c:extLst>
        </c:ser>
        <c:ser>
          <c:idx val="2"/>
          <c:order val="2"/>
          <c:tx>
            <c:strRef>
              <c:f>'2018'!$X$3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'2018'!$M$5:$M$16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'2018'!$X$5:$X$16</c:f>
              <c:numCache>
                <c:formatCode>0.0000</c:formatCode>
                <c:ptCount val="12"/>
                <c:pt idx="0">
                  <c:v>1.0983000000000001</c:v>
                </c:pt>
                <c:pt idx="1">
                  <c:v>1.1700999999999999</c:v>
                </c:pt>
                <c:pt idx="2">
                  <c:v>1.3755999999999999</c:v>
                </c:pt>
                <c:pt idx="3">
                  <c:v>1.5471999999999999</c:v>
                </c:pt>
                <c:pt idx="4">
                  <c:v>2.2463000000000002</c:v>
                </c:pt>
                <c:pt idx="5">
                  <c:v>2.3073999999999999</c:v>
                </c:pt>
                <c:pt idx="6">
                  <c:v>2.7949000000000002</c:v>
                </c:pt>
                <c:pt idx="7">
                  <c:v>4.0986000000000002</c:v>
                </c:pt>
                <c:pt idx="8">
                  <c:v>3.9733000000000001</c:v>
                </c:pt>
                <c:pt idx="9">
                  <c:v>4.7099000000000002</c:v>
                </c:pt>
                <c:pt idx="10">
                  <c:v>5.2511999999999999</c:v>
                </c:pt>
                <c:pt idx="11">
                  <c:v>5.0298999999999996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9A-4682-AAD1-138E33C81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'2019'!$L$18</c:f>
          <c:strCache>
            <c:ptCount val="1"/>
            <c:pt idx="0">
              <c:v>Fuel Price Adjustment 2019 - High Voltage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'2019'!$Q$3</c:f>
              <c:strCache>
                <c:ptCount val="1"/>
                <c:pt idx="0">
                  <c:v>Fuel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'2019'!$M$5:$M$16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'2019'!$Q$5:$Q$16</c:f>
              <c:numCache>
                <c:formatCode>0.0000</c:formatCode>
                <c:ptCount val="12"/>
                <c:pt idx="0">
                  <c:v>1.8777999999999999</c:v>
                </c:pt>
                <c:pt idx="1">
                  <c:v>1.9204999999999999</c:v>
                </c:pt>
                <c:pt idx="2">
                  <c:v>1.3725000000000001</c:v>
                </c:pt>
                <c:pt idx="3">
                  <c:v>1.4251999999999998</c:v>
                </c:pt>
                <c:pt idx="4">
                  <c:v>2.0564999999999998</c:v>
                </c:pt>
                <c:pt idx="5">
                  <c:v>2.3136000000000001</c:v>
                </c:pt>
                <c:pt idx="6">
                  <c:v>1.9572000000000001</c:v>
                </c:pt>
                <c:pt idx="7">
                  <c:v>2.3824000000000001</c:v>
                </c:pt>
                <c:pt idx="8">
                  <c:v>2.5737000000000001</c:v>
                </c:pt>
                <c:pt idx="9">
                  <c:v>2.5287999999999995</c:v>
                </c:pt>
                <c:pt idx="10">
                  <c:v>2.0779000000000001</c:v>
                </c:pt>
                <c:pt idx="11">
                  <c:v>2.1217999999999999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36-4251-A166-08B9DAD6E99F}"/>
            </c:ext>
          </c:extLst>
        </c:ser>
        <c:ser>
          <c:idx val="1"/>
          <c:order val="1"/>
          <c:tx>
            <c:strRef>
              <c:f>'2019'!$R$3</c:f>
              <c:strCache>
                <c:ptCount val="1"/>
                <c:pt idx="0">
                  <c:v>CO2 emissions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'2019'!$M$5:$M$16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'2019'!$R$5:$R$16</c:f>
              <c:numCache>
                <c:formatCode>0.0000</c:formatCode>
                <c:ptCount val="12"/>
                <c:pt idx="0">
                  <c:v>1.3028</c:v>
                </c:pt>
                <c:pt idx="1">
                  <c:v>1.1731</c:v>
                </c:pt>
                <c:pt idx="2">
                  <c:v>1.4518</c:v>
                </c:pt>
                <c:pt idx="3">
                  <c:v>1.6143000000000001</c:v>
                </c:pt>
                <c:pt idx="4">
                  <c:v>1.8747</c:v>
                </c:pt>
                <c:pt idx="5">
                  <c:v>1.629</c:v>
                </c:pt>
                <c:pt idx="6">
                  <c:v>0.96889999999999998</c:v>
                </c:pt>
                <c:pt idx="7">
                  <c:v>1.0834999999999999</c:v>
                </c:pt>
                <c:pt idx="8">
                  <c:v>1.3831</c:v>
                </c:pt>
                <c:pt idx="9">
                  <c:v>1.8169</c:v>
                </c:pt>
                <c:pt idx="10">
                  <c:v>2.0518999999999998</c:v>
                </c:pt>
                <c:pt idx="11">
                  <c:v>2.0531000000000001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36-4251-A166-08B9DAD6E99F}"/>
            </c:ext>
          </c:extLst>
        </c:ser>
        <c:ser>
          <c:idx val="2"/>
          <c:order val="2"/>
          <c:tx>
            <c:strRef>
              <c:f>'2019'!$P$3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'2019'!$M$5:$M$16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'2019'!$P$5:$P$16</c:f>
              <c:numCache>
                <c:formatCode>0.0000</c:formatCode>
                <c:ptCount val="12"/>
                <c:pt idx="0">
                  <c:v>3.3008999999999999</c:v>
                </c:pt>
                <c:pt idx="1">
                  <c:v>3.1606999999999998</c:v>
                </c:pt>
                <c:pt idx="2">
                  <c:v>2.8559000000000001</c:v>
                </c:pt>
                <c:pt idx="3">
                  <c:v>3.0743999999999998</c:v>
                </c:pt>
                <c:pt idx="4">
                  <c:v>3.9845999999999999</c:v>
                </c:pt>
                <c:pt idx="5">
                  <c:v>4.0662000000000003</c:v>
                </c:pt>
                <c:pt idx="6">
                  <c:v>3.0426000000000002</c:v>
                </c:pt>
                <c:pt idx="7">
                  <c:v>3.5865</c:v>
                </c:pt>
                <c:pt idx="8">
                  <c:v>4.0743999999999998</c:v>
                </c:pt>
                <c:pt idx="9">
                  <c:v>4.4776999999999996</c:v>
                </c:pt>
                <c:pt idx="10">
                  <c:v>4.2161</c:v>
                </c:pt>
                <c:pt idx="11">
                  <c:v>4.2591999999999999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36-4251-A166-08B9DAD6E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8156480"/>
        <c:axId val="258154400"/>
      </c:line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'2019'!$U$18</c:f>
          <c:strCache>
            <c:ptCount val="1"/>
            <c:pt idx="0">
              <c:v>Fuel Price Adjustment 2019 - Low Voltage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'2019'!$Y$3</c:f>
              <c:strCache>
                <c:ptCount val="1"/>
                <c:pt idx="0">
                  <c:v>Fuel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'2019'!$M$5:$M$16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'2019'!$Y$5:$Y$16</c:f>
              <c:numCache>
                <c:formatCode>0.0000</c:formatCode>
                <c:ptCount val="12"/>
                <c:pt idx="0">
                  <c:v>1.9524000000000001</c:v>
                </c:pt>
                <c:pt idx="1">
                  <c:v>1.9968999999999999</c:v>
                </c:pt>
                <c:pt idx="2">
                  <c:v>1.4270999999999998</c:v>
                </c:pt>
                <c:pt idx="3">
                  <c:v>1.4818</c:v>
                </c:pt>
                <c:pt idx="4">
                  <c:v>2.1381999999999999</c:v>
                </c:pt>
                <c:pt idx="5">
                  <c:v>2.4056000000000006</c:v>
                </c:pt>
                <c:pt idx="6">
                  <c:v>2.044</c:v>
                </c:pt>
                <c:pt idx="7">
                  <c:v>2.488</c:v>
                </c:pt>
                <c:pt idx="8">
                  <c:v>2.6877</c:v>
                </c:pt>
                <c:pt idx="9">
                  <c:v>2.6409999999999996</c:v>
                </c:pt>
                <c:pt idx="10">
                  <c:v>2.1699999999999995</c:v>
                </c:pt>
                <c:pt idx="11">
                  <c:v>2.2160000000000002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81-4621-AE87-A614261C50B9}"/>
            </c:ext>
          </c:extLst>
        </c:ser>
        <c:ser>
          <c:idx val="1"/>
          <c:order val="1"/>
          <c:tx>
            <c:strRef>
              <c:f>'2019'!$Z$3</c:f>
              <c:strCache>
                <c:ptCount val="1"/>
                <c:pt idx="0">
                  <c:v>CO2 emissions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'2019'!$M$5:$M$16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'2019'!$Z$5:$Z$16</c:f>
              <c:numCache>
                <c:formatCode>0.0000</c:formatCode>
                <c:ptCount val="12"/>
                <c:pt idx="0">
                  <c:v>1.3546</c:v>
                </c:pt>
                <c:pt idx="1">
                  <c:v>1.2197</c:v>
                </c:pt>
                <c:pt idx="2">
                  <c:v>1.5095000000000001</c:v>
                </c:pt>
                <c:pt idx="3">
                  <c:v>1.6785000000000001</c:v>
                </c:pt>
                <c:pt idx="4">
                  <c:v>1.9493</c:v>
                </c:pt>
                <c:pt idx="5">
                  <c:v>1.6937</c:v>
                </c:pt>
                <c:pt idx="6">
                  <c:v>1.0118</c:v>
                </c:pt>
                <c:pt idx="7">
                  <c:v>1.1315999999999999</c:v>
                </c:pt>
                <c:pt idx="8">
                  <c:v>1.4443999999999999</c:v>
                </c:pt>
                <c:pt idx="9">
                  <c:v>1.8974</c:v>
                </c:pt>
                <c:pt idx="10">
                  <c:v>2.1429</c:v>
                </c:pt>
                <c:pt idx="11">
                  <c:v>2.1440999999999999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81-4621-AE87-A614261C50B9}"/>
            </c:ext>
          </c:extLst>
        </c:ser>
        <c:ser>
          <c:idx val="2"/>
          <c:order val="2"/>
          <c:tx>
            <c:strRef>
              <c:f>'2019'!$X$3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'2019'!$M$5:$M$16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'2019'!$X$5:$X$16</c:f>
              <c:numCache>
                <c:formatCode>0.0000</c:formatCode>
                <c:ptCount val="12"/>
                <c:pt idx="0">
                  <c:v>3.4321000000000002</c:v>
                </c:pt>
                <c:pt idx="1">
                  <c:v>3.2864</c:v>
                </c:pt>
                <c:pt idx="2">
                  <c:v>2.9693999999999998</c:v>
                </c:pt>
                <c:pt idx="3">
                  <c:v>3.1966000000000001</c:v>
                </c:pt>
                <c:pt idx="4">
                  <c:v>4.1429999999999998</c:v>
                </c:pt>
                <c:pt idx="5">
                  <c:v>4.2278000000000002</c:v>
                </c:pt>
                <c:pt idx="6">
                  <c:v>3.1775000000000002</c:v>
                </c:pt>
                <c:pt idx="7">
                  <c:v>3.7454999999999998</c:v>
                </c:pt>
                <c:pt idx="8">
                  <c:v>4.2549999999999999</c:v>
                </c:pt>
                <c:pt idx="9">
                  <c:v>4.6761999999999997</c:v>
                </c:pt>
                <c:pt idx="10">
                  <c:v>4.4029999999999996</c:v>
                </c:pt>
                <c:pt idx="11">
                  <c:v>4.4481000000000002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81-4621-AE87-A614261C5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8156480"/>
        <c:axId val="258154400"/>
      </c:line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'2019'!$L$18</c:f>
          <c:strCache>
            <c:ptCount val="1"/>
            <c:pt idx="0">
              <c:v>Fuel Price Adjustment 2019 - High Voltage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'2019'!$Q$3</c:f>
              <c:strCache>
                <c:ptCount val="1"/>
                <c:pt idx="0">
                  <c:v>Fuel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'2019'!$N$5:$N$16</c:f>
              <c:strCache>
                <c:ptCount val="12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  <c:pt idx="11">
                  <c:v>January</c:v>
                </c:pt>
              </c:strCache>
            </c:strRef>
          </c:cat>
          <c:val>
            <c:numRef>
              <c:f>'2019'!$Q$5:$Q$16</c:f>
              <c:numCache>
                <c:formatCode>0.0000</c:formatCode>
                <c:ptCount val="12"/>
                <c:pt idx="0">
                  <c:v>1.8777999999999999</c:v>
                </c:pt>
                <c:pt idx="1">
                  <c:v>1.9204999999999999</c:v>
                </c:pt>
                <c:pt idx="2">
                  <c:v>1.3725000000000001</c:v>
                </c:pt>
                <c:pt idx="3">
                  <c:v>1.4251999999999998</c:v>
                </c:pt>
                <c:pt idx="4">
                  <c:v>2.0564999999999998</c:v>
                </c:pt>
                <c:pt idx="5">
                  <c:v>2.3136000000000001</c:v>
                </c:pt>
                <c:pt idx="6">
                  <c:v>1.9572000000000001</c:v>
                </c:pt>
                <c:pt idx="7">
                  <c:v>2.3824000000000001</c:v>
                </c:pt>
                <c:pt idx="8">
                  <c:v>2.5737000000000001</c:v>
                </c:pt>
                <c:pt idx="9">
                  <c:v>2.5287999999999995</c:v>
                </c:pt>
                <c:pt idx="10">
                  <c:v>2.0779000000000001</c:v>
                </c:pt>
                <c:pt idx="11">
                  <c:v>2.1217999999999999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16-428A-887F-72DA11FE45AE}"/>
            </c:ext>
          </c:extLst>
        </c:ser>
        <c:ser>
          <c:idx val="1"/>
          <c:order val="1"/>
          <c:tx>
            <c:strRef>
              <c:f>'2019'!$R$3</c:f>
              <c:strCache>
                <c:ptCount val="1"/>
                <c:pt idx="0">
                  <c:v>CO2 emissions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'2019'!$N$5:$N$16</c:f>
              <c:strCache>
                <c:ptCount val="12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  <c:pt idx="11">
                  <c:v>January</c:v>
                </c:pt>
              </c:strCache>
            </c:strRef>
          </c:cat>
          <c:val>
            <c:numRef>
              <c:f>'2019'!$R$5:$R$16</c:f>
              <c:numCache>
                <c:formatCode>0.0000</c:formatCode>
                <c:ptCount val="12"/>
                <c:pt idx="0">
                  <c:v>1.3028</c:v>
                </c:pt>
                <c:pt idx="1">
                  <c:v>1.1731</c:v>
                </c:pt>
                <c:pt idx="2">
                  <c:v>1.4518</c:v>
                </c:pt>
                <c:pt idx="3">
                  <c:v>1.6143000000000001</c:v>
                </c:pt>
                <c:pt idx="4">
                  <c:v>1.8747</c:v>
                </c:pt>
                <c:pt idx="5">
                  <c:v>1.629</c:v>
                </c:pt>
                <c:pt idx="6">
                  <c:v>0.96889999999999998</c:v>
                </c:pt>
                <c:pt idx="7">
                  <c:v>1.0834999999999999</c:v>
                </c:pt>
                <c:pt idx="8">
                  <c:v>1.3831</c:v>
                </c:pt>
                <c:pt idx="9">
                  <c:v>1.8169</c:v>
                </c:pt>
                <c:pt idx="10">
                  <c:v>2.0518999999999998</c:v>
                </c:pt>
                <c:pt idx="11">
                  <c:v>2.0531000000000001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16-428A-887F-72DA11FE45AE}"/>
            </c:ext>
          </c:extLst>
        </c:ser>
        <c:ser>
          <c:idx val="2"/>
          <c:order val="2"/>
          <c:tx>
            <c:strRef>
              <c:f>'2019'!$P$3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'2019'!$N$5:$N$16</c:f>
              <c:strCache>
                <c:ptCount val="12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  <c:pt idx="11">
                  <c:v>January</c:v>
                </c:pt>
              </c:strCache>
            </c:strRef>
          </c:cat>
          <c:val>
            <c:numRef>
              <c:f>'2019'!$P$5:$P$16</c:f>
              <c:numCache>
                <c:formatCode>0.0000</c:formatCode>
                <c:ptCount val="12"/>
                <c:pt idx="0">
                  <c:v>3.3008999999999999</c:v>
                </c:pt>
                <c:pt idx="1">
                  <c:v>3.1606999999999998</c:v>
                </c:pt>
                <c:pt idx="2">
                  <c:v>2.8559000000000001</c:v>
                </c:pt>
                <c:pt idx="3">
                  <c:v>3.0743999999999998</c:v>
                </c:pt>
                <c:pt idx="4">
                  <c:v>3.9845999999999999</c:v>
                </c:pt>
                <c:pt idx="5">
                  <c:v>4.0662000000000003</c:v>
                </c:pt>
                <c:pt idx="6">
                  <c:v>3.0426000000000002</c:v>
                </c:pt>
                <c:pt idx="7">
                  <c:v>3.5865</c:v>
                </c:pt>
                <c:pt idx="8">
                  <c:v>4.0743999999999998</c:v>
                </c:pt>
                <c:pt idx="9">
                  <c:v>4.4776999999999996</c:v>
                </c:pt>
                <c:pt idx="10">
                  <c:v>4.2161</c:v>
                </c:pt>
                <c:pt idx="11">
                  <c:v>4.2591999999999999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16-428A-887F-72DA11FE4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'2019'!$U$18</c:f>
          <c:strCache>
            <c:ptCount val="1"/>
            <c:pt idx="0">
              <c:v>Fuel Price Adjustment 2019 - Low Voltage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'2019'!$Y$3</c:f>
              <c:strCache>
                <c:ptCount val="1"/>
                <c:pt idx="0">
                  <c:v>Fuel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'2019'!$M$5:$M$16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'2019'!$Y$5:$Y$16</c:f>
              <c:numCache>
                <c:formatCode>0.0000</c:formatCode>
                <c:ptCount val="12"/>
                <c:pt idx="0">
                  <c:v>1.9524000000000001</c:v>
                </c:pt>
                <c:pt idx="1">
                  <c:v>1.9968999999999999</c:v>
                </c:pt>
                <c:pt idx="2">
                  <c:v>1.4270999999999998</c:v>
                </c:pt>
                <c:pt idx="3">
                  <c:v>1.4818</c:v>
                </c:pt>
                <c:pt idx="4">
                  <c:v>2.1381999999999999</c:v>
                </c:pt>
                <c:pt idx="5">
                  <c:v>2.4056000000000006</c:v>
                </c:pt>
                <c:pt idx="6">
                  <c:v>2.044</c:v>
                </c:pt>
                <c:pt idx="7">
                  <c:v>2.488</c:v>
                </c:pt>
                <c:pt idx="8">
                  <c:v>2.6877</c:v>
                </c:pt>
                <c:pt idx="9">
                  <c:v>2.6409999999999996</c:v>
                </c:pt>
                <c:pt idx="10">
                  <c:v>2.1699999999999995</c:v>
                </c:pt>
                <c:pt idx="11">
                  <c:v>2.2160000000000002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B-4D28-A3E9-8901BBDB7674}"/>
            </c:ext>
          </c:extLst>
        </c:ser>
        <c:ser>
          <c:idx val="1"/>
          <c:order val="1"/>
          <c:tx>
            <c:strRef>
              <c:f>'2019'!$Z$3</c:f>
              <c:strCache>
                <c:ptCount val="1"/>
                <c:pt idx="0">
                  <c:v>CO2 emissions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'2019'!$M$5:$M$16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'2019'!$Z$5:$Z$16</c:f>
              <c:numCache>
                <c:formatCode>0.0000</c:formatCode>
                <c:ptCount val="12"/>
                <c:pt idx="0">
                  <c:v>1.3546</c:v>
                </c:pt>
                <c:pt idx="1">
                  <c:v>1.2197</c:v>
                </c:pt>
                <c:pt idx="2">
                  <c:v>1.5095000000000001</c:v>
                </c:pt>
                <c:pt idx="3">
                  <c:v>1.6785000000000001</c:v>
                </c:pt>
                <c:pt idx="4">
                  <c:v>1.9493</c:v>
                </c:pt>
                <c:pt idx="5">
                  <c:v>1.6937</c:v>
                </c:pt>
                <c:pt idx="6">
                  <c:v>1.0118</c:v>
                </c:pt>
                <c:pt idx="7">
                  <c:v>1.1315999999999999</c:v>
                </c:pt>
                <c:pt idx="8">
                  <c:v>1.4443999999999999</c:v>
                </c:pt>
                <c:pt idx="9">
                  <c:v>1.8974</c:v>
                </c:pt>
                <c:pt idx="10">
                  <c:v>2.1429</c:v>
                </c:pt>
                <c:pt idx="11">
                  <c:v>2.1440999999999999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8B-4D28-A3E9-8901BBDB7674}"/>
            </c:ext>
          </c:extLst>
        </c:ser>
        <c:ser>
          <c:idx val="2"/>
          <c:order val="2"/>
          <c:tx>
            <c:strRef>
              <c:f>'2019'!$X$3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'2019'!$M$5:$M$16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'2019'!$X$5:$X$16</c:f>
              <c:numCache>
                <c:formatCode>0.0000</c:formatCode>
                <c:ptCount val="12"/>
                <c:pt idx="0">
                  <c:v>3.4321000000000002</c:v>
                </c:pt>
                <c:pt idx="1">
                  <c:v>3.2864</c:v>
                </c:pt>
                <c:pt idx="2">
                  <c:v>2.9693999999999998</c:v>
                </c:pt>
                <c:pt idx="3">
                  <c:v>3.1966000000000001</c:v>
                </c:pt>
                <c:pt idx="4">
                  <c:v>4.1429999999999998</c:v>
                </c:pt>
                <c:pt idx="5">
                  <c:v>4.2278000000000002</c:v>
                </c:pt>
                <c:pt idx="6">
                  <c:v>3.1775000000000002</c:v>
                </c:pt>
                <c:pt idx="7">
                  <c:v>3.7454999999999998</c:v>
                </c:pt>
                <c:pt idx="8">
                  <c:v>4.2549999999999999</c:v>
                </c:pt>
                <c:pt idx="9">
                  <c:v>4.6761999999999997</c:v>
                </c:pt>
                <c:pt idx="10">
                  <c:v>4.4029999999999996</c:v>
                </c:pt>
                <c:pt idx="11">
                  <c:v>4.4481000000000002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8B-4D28-A3E9-8901BBDB7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'2020'!$L$18</c:f>
          <c:strCache>
            <c:ptCount val="1"/>
            <c:pt idx="0">
              <c:v>Fuel Price Adjustment 2020 - High Voltage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'2020'!$Q$3</c:f>
              <c:strCache>
                <c:ptCount val="1"/>
                <c:pt idx="0">
                  <c:v>Fuel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'2020'!$M$5:$M$16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'2020'!$Q$5:$Q$16</c:f>
              <c:numCache>
                <c:formatCode>0.0000</c:formatCode>
                <c:ptCount val="12"/>
                <c:pt idx="0">
                  <c:v>2.4988999999999995</c:v>
                </c:pt>
                <c:pt idx="1">
                  <c:v>3.3420999999999998</c:v>
                </c:pt>
                <c:pt idx="2">
                  <c:v>2.9017999999999997</c:v>
                </c:pt>
                <c:pt idx="3">
                  <c:v>1.9081999999999999</c:v>
                </c:pt>
                <c:pt idx="4">
                  <c:v>1.0944</c:v>
                </c:pt>
                <c:pt idx="5">
                  <c:v>0.21109999999999998</c:v>
                </c:pt>
                <c:pt idx="6">
                  <c:v>-0.25049999999999994</c:v>
                </c:pt>
                <c:pt idx="7">
                  <c:v>-0.55010000000000003</c:v>
                </c:pt>
                <c:pt idx="8">
                  <c:v>-0.51260000000000006</c:v>
                </c:pt>
                <c:pt idx="9">
                  <c:v>-0.71909999999999985</c:v>
                </c:pt>
                <c:pt idx="10">
                  <c:v>-0.67980000000000007</c:v>
                </c:pt>
                <c:pt idx="11">
                  <c:v>-0.74320000000000008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9-4F6C-B96D-2E42F9398A83}"/>
            </c:ext>
          </c:extLst>
        </c:ser>
        <c:ser>
          <c:idx val="1"/>
          <c:order val="1"/>
          <c:tx>
            <c:strRef>
              <c:f>'2020'!$R$3</c:f>
              <c:strCache>
                <c:ptCount val="1"/>
                <c:pt idx="0">
                  <c:v>CO2 emissions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'2020'!$M$5:$M$16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'2020'!$R$5:$R$16</c:f>
              <c:numCache>
                <c:formatCode>0.0000</c:formatCode>
                <c:ptCount val="12"/>
                <c:pt idx="0">
                  <c:v>1.57</c:v>
                </c:pt>
                <c:pt idx="1">
                  <c:v>1.2349000000000001</c:v>
                </c:pt>
                <c:pt idx="2">
                  <c:v>1.5919000000000001</c:v>
                </c:pt>
                <c:pt idx="3">
                  <c:v>2.0333000000000001</c:v>
                </c:pt>
                <c:pt idx="4">
                  <c:v>2.2149999999999999</c:v>
                </c:pt>
                <c:pt idx="5">
                  <c:v>1.2144999999999999</c:v>
                </c:pt>
                <c:pt idx="6">
                  <c:v>0.90369999999999995</c:v>
                </c:pt>
                <c:pt idx="7">
                  <c:v>1.1064000000000001</c:v>
                </c:pt>
                <c:pt idx="8">
                  <c:v>1.1684000000000001</c:v>
                </c:pt>
                <c:pt idx="9">
                  <c:v>2.0032999999999999</c:v>
                </c:pt>
                <c:pt idx="10">
                  <c:v>2.3893</c:v>
                </c:pt>
                <c:pt idx="11">
                  <c:v>2.6869000000000001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9-4F6C-B96D-2E42F9398A83}"/>
            </c:ext>
          </c:extLst>
        </c:ser>
        <c:ser>
          <c:idx val="2"/>
          <c:order val="2"/>
          <c:tx>
            <c:strRef>
              <c:f>'2020'!$P$3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'2020'!$M$5:$M$16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'2020'!$P$5:$P$16</c:f>
              <c:numCache>
                <c:formatCode>0.0000</c:formatCode>
                <c:ptCount val="12"/>
                <c:pt idx="0">
                  <c:v>4.1776999999999997</c:v>
                </c:pt>
                <c:pt idx="1">
                  <c:v>4.7157</c:v>
                </c:pt>
                <c:pt idx="2">
                  <c:v>4.6399999999999997</c:v>
                </c:pt>
                <c:pt idx="3">
                  <c:v>4.1181000000000001</c:v>
                </c:pt>
                <c:pt idx="4">
                  <c:v>3.4298999999999999</c:v>
                </c:pt>
                <c:pt idx="5">
                  <c:v>1.5412999999999999</c:v>
                </c:pt>
                <c:pt idx="6">
                  <c:v>0.78110000000000002</c:v>
                </c:pt>
                <c:pt idx="7">
                  <c:v>0.65749999999999997</c:v>
                </c:pt>
                <c:pt idx="8">
                  <c:v>0.76300000000000001</c:v>
                </c:pt>
                <c:pt idx="9">
                  <c:v>1.4359999999999999</c:v>
                </c:pt>
                <c:pt idx="10">
                  <c:v>1.8453999999999999</c:v>
                </c:pt>
                <c:pt idx="11">
                  <c:v>2.0590999999999999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9-4F6C-B96D-2E42F9398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8156480"/>
        <c:axId val="258154400"/>
      </c:line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'2013'!$U$18</c:f>
          <c:strCache>
            <c:ptCount val="1"/>
            <c:pt idx="0">
              <c:v>Fuel Price Adjustment 2013 - Low Voltage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'2013'!$Y$3</c:f>
              <c:strCache>
                <c:ptCount val="1"/>
                <c:pt idx="0">
                  <c:v>Fuel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'2013'!$N$5:$N$16</c:f>
              <c:strCache>
                <c:ptCount val="12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  <c:pt idx="11">
                  <c:v>January</c:v>
                </c:pt>
              </c:strCache>
            </c:strRef>
          </c:cat>
          <c:val>
            <c:numRef>
              <c:f>'2013'!$Y$5:$Y$16</c:f>
              <c:numCache>
                <c:formatCode>0.0000</c:formatCode>
                <c:ptCount val="12"/>
                <c:pt idx="0">
                  <c:v>6.1078000000000001</c:v>
                </c:pt>
                <c:pt idx="1">
                  <c:v>6.8338100000000006</c:v>
                </c:pt>
                <c:pt idx="2">
                  <c:v>7.08094</c:v>
                </c:pt>
                <c:pt idx="3">
                  <c:v>6.8734000000000002</c:v>
                </c:pt>
                <c:pt idx="4">
                  <c:v>6.6448999999999998</c:v>
                </c:pt>
                <c:pt idx="5">
                  <c:v>6.3438999999999997</c:v>
                </c:pt>
                <c:pt idx="6">
                  <c:v>6</c:v>
                </c:pt>
                <c:pt idx="7">
                  <c:v>5.6715999999999998</c:v>
                </c:pt>
                <c:pt idx="8">
                  <c:v>5.5655999999999999</c:v>
                </c:pt>
                <c:pt idx="9">
                  <c:v>5.4407000000000005</c:v>
                </c:pt>
                <c:pt idx="10">
                  <c:v>4.4588999999999999</c:v>
                </c:pt>
                <c:pt idx="11">
                  <c:v>4.3197000000000001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39-48F2-9F74-179230D71D6F}"/>
            </c:ext>
          </c:extLst>
        </c:ser>
        <c:ser>
          <c:idx val="1"/>
          <c:order val="1"/>
          <c:tx>
            <c:strRef>
              <c:f>'2013'!$Z$3</c:f>
              <c:strCache>
                <c:ptCount val="1"/>
                <c:pt idx="0">
                  <c:v>CO2 emissions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'2013'!$N$5:$N$16</c:f>
              <c:strCache>
                <c:ptCount val="12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  <c:pt idx="11">
                  <c:v>January</c:v>
                </c:pt>
              </c:strCache>
            </c:strRef>
          </c:cat>
          <c:val>
            <c:numRef>
              <c:f>'2013'!$Z$5:$Z$16</c:f>
              <c:numCache>
                <c:formatCode>0.0000</c:formatCode>
                <c:ptCount val="12"/>
                <c:pt idx="0">
                  <c:v>9.3100000000000002E-2</c:v>
                </c:pt>
                <c:pt idx="1">
                  <c:v>9.7600000000000006E-2</c:v>
                </c:pt>
                <c:pt idx="2">
                  <c:v>0.1202</c:v>
                </c:pt>
                <c:pt idx="3">
                  <c:v>0.1202</c:v>
                </c:pt>
                <c:pt idx="4">
                  <c:v>0.12379999999999999</c:v>
                </c:pt>
                <c:pt idx="5">
                  <c:v>0.10349999999999999</c:v>
                </c:pt>
                <c:pt idx="6">
                  <c:v>9.4E-2</c:v>
                </c:pt>
                <c:pt idx="7">
                  <c:v>7.4999999999999997E-2</c:v>
                </c:pt>
                <c:pt idx="8">
                  <c:v>7.3800000000000004E-2</c:v>
                </c:pt>
                <c:pt idx="9">
                  <c:v>9.1600000000000001E-2</c:v>
                </c:pt>
                <c:pt idx="10">
                  <c:v>0.10349999999999999</c:v>
                </c:pt>
                <c:pt idx="11">
                  <c:v>0.1119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39-48F2-9F74-179230D71D6F}"/>
            </c:ext>
          </c:extLst>
        </c:ser>
        <c:ser>
          <c:idx val="2"/>
          <c:order val="2"/>
          <c:tx>
            <c:strRef>
              <c:f>'2013'!$X$3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'2013'!$N$5:$N$16</c:f>
              <c:strCache>
                <c:ptCount val="12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  <c:pt idx="11">
                  <c:v>January</c:v>
                </c:pt>
              </c:strCache>
            </c:strRef>
          </c:cat>
          <c:val>
            <c:numRef>
              <c:f>'2013'!$X$5:$X$16</c:f>
              <c:numCache>
                <c:formatCode>0.0000</c:formatCode>
                <c:ptCount val="12"/>
                <c:pt idx="0">
                  <c:v>6.9718999999999998</c:v>
                </c:pt>
                <c:pt idx="1">
                  <c:v>6.9401000000000002</c:v>
                </c:pt>
                <c:pt idx="2">
                  <c:v>7.2077999999999998</c:v>
                </c:pt>
                <c:pt idx="3">
                  <c:v>7.234</c:v>
                </c:pt>
                <c:pt idx="4">
                  <c:v>7.0186000000000002</c:v>
                </c:pt>
                <c:pt idx="5">
                  <c:v>6.5997000000000003</c:v>
                </c:pt>
                <c:pt idx="6">
                  <c:v>6.2332000000000001</c:v>
                </c:pt>
                <c:pt idx="7">
                  <c:v>5.8727</c:v>
                </c:pt>
                <c:pt idx="8">
                  <c:v>5.7632000000000003</c:v>
                </c:pt>
                <c:pt idx="9">
                  <c:v>5.6489000000000003</c:v>
                </c:pt>
                <c:pt idx="10">
                  <c:v>4.6398000000000001</c:v>
                </c:pt>
                <c:pt idx="11">
                  <c:v>4.5030000000000001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39-48F2-9F74-179230D71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'2020'!$L$18</c:f>
          <c:strCache>
            <c:ptCount val="1"/>
            <c:pt idx="0">
              <c:v>Fuel Price Adjustment 2020 - High Voltage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'2020'!$Q$3</c:f>
              <c:strCache>
                <c:ptCount val="1"/>
                <c:pt idx="0">
                  <c:v>Fuel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'2020'!$N$5:$N$16</c:f>
              <c:strCache>
                <c:ptCount val="12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  <c:pt idx="11">
                  <c:v>January</c:v>
                </c:pt>
              </c:strCache>
            </c:strRef>
          </c:cat>
          <c:val>
            <c:numRef>
              <c:f>'2020'!$Q$5:$Q$16</c:f>
              <c:numCache>
                <c:formatCode>0.0000</c:formatCode>
                <c:ptCount val="12"/>
                <c:pt idx="0">
                  <c:v>2.4988999999999995</c:v>
                </c:pt>
                <c:pt idx="1">
                  <c:v>3.3420999999999998</c:v>
                </c:pt>
                <c:pt idx="2">
                  <c:v>2.9017999999999997</c:v>
                </c:pt>
                <c:pt idx="3">
                  <c:v>1.9081999999999999</c:v>
                </c:pt>
                <c:pt idx="4">
                  <c:v>1.0944</c:v>
                </c:pt>
                <c:pt idx="5">
                  <c:v>0.21109999999999998</c:v>
                </c:pt>
                <c:pt idx="6">
                  <c:v>-0.25049999999999994</c:v>
                </c:pt>
                <c:pt idx="7">
                  <c:v>-0.55010000000000003</c:v>
                </c:pt>
                <c:pt idx="8">
                  <c:v>-0.51260000000000006</c:v>
                </c:pt>
                <c:pt idx="9">
                  <c:v>-0.71909999999999985</c:v>
                </c:pt>
                <c:pt idx="10">
                  <c:v>-0.67980000000000007</c:v>
                </c:pt>
                <c:pt idx="11">
                  <c:v>-0.74320000000000008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AD-4686-94FD-ED7AB247736D}"/>
            </c:ext>
          </c:extLst>
        </c:ser>
        <c:ser>
          <c:idx val="1"/>
          <c:order val="1"/>
          <c:tx>
            <c:strRef>
              <c:f>'2020'!$R$3</c:f>
              <c:strCache>
                <c:ptCount val="1"/>
                <c:pt idx="0">
                  <c:v>CO2 emissions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'2020'!$N$5:$N$16</c:f>
              <c:strCache>
                <c:ptCount val="12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  <c:pt idx="11">
                  <c:v>January</c:v>
                </c:pt>
              </c:strCache>
            </c:strRef>
          </c:cat>
          <c:val>
            <c:numRef>
              <c:f>'2020'!$R$5:$R$16</c:f>
              <c:numCache>
                <c:formatCode>0.0000</c:formatCode>
                <c:ptCount val="12"/>
                <c:pt idx="0">
                  <c:v>1.57</c:v>
                </c:pt>
                <c:pt idx="1">
                  <c:v>1.2349000000000001</c:v>
                </c:pt>
                <c:pt idx="2">
                  <c:v>1.5919000000000001</c:v>
                </c:pt>
                <c:pt idx="3">
                  <c:v>2.0333000000000001</c:v>
                </c:pt>
                <c:pt idx="4">
                  <c:v>2.2149999999999999</c:v>
                </c:pt>
                <c:pt idx="5">
                  <c:v>1.2144999999999999</c:v>
                </c:pt>
                <c:pt idx="6">
                  <c:v>0.90369999999999995</c:v>
                </c:pt>
                <c:pt idx="7">
                  <c:v>1.1064000000000001</c:v>
                </c:pt>
                <c:pt idx="8">
                  <c:v>1.1684000000000001</c:v>
                </c:pt>
                <c:pt idx="9">
                  <c:v>2.0032999999999999</c:v>
                </c:pt>
                <c:pt idx="10">
                  <c:v>2.3893</c:v>
                </c:pt>
                <c:pt idx="11">
                  <c:v>2.6869000000000001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AD-4686-94FD-ED7AB247736D}"/>
            </c:ext>
          </c:extLst>
        </c:ser>
        <c:ser>
          <c:idx val="2"/>
          <c:order val="2"/>
          <c:tx>
            <c:strRef>
              <c:f>'2020'!$P$3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'2020'!$N$5:$N$16</c:f>
              <c:strCache>
                <c:ptCount val="12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  <c:pt idx="11">
                  <c:v>January</c:v>
                </c:pt>
              </c:strCache>
            </c:strRef>
          </c:cat>
          <c:val>
            <c:numRef>
              <c:f>'2020'!$P$5:$P$16</c:f>
              <c:numCache>
                <c:formatCode>0.0000</c:formatCode>
                <c:ptCount val="12"/>
                <c:pt idx="0">
                  <c:v>4.1776999999999997</c:v>
                </c:pt>
                <c:pt idx="1">
                  <c:v>4.7157</c:v>
                </c:pt>
                <c:pt idx="2">
                  <c:v>4.6399999999999997</c:v>
                </c:pt>
                <c:pt idx="3">
                  <c:v>4.1181000000000001</c:v>
                </c:pt>
                <c:pt idx="4">
                  <c:v>3.4298999999999999</c:v>
                </c:pt>
                <c:pt idx="5">
                  <c:v>1.5412999999999999</c:v>
                </c:pt>
                <c:pt idx="6">
                  <c:v>0.78110000000000002</c:v>
                </c:pt>
                <c:pt idx="7">
                  <c:v>0.65749999999999997</c:v>
                </c:pt>
                <c:pt idx="8">
                  <c:v>0.76300000000000001</c:v>
                </c:pt>
                <c:pt idx="9">
                  <c:v>1.4359999999999999</c:v>
                </c:pt>
                <c:pt idx="10">
                  <c:v>1.8453999999999999</c:v>
                </c:pt>
                <c:pt idx="11">
                  <c:v>2.0590999999999999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AD-4686-94FD-ED7AB2477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'2020'!$U$18</c:f>
          <c:strCache>
            <c:ptCount val="1"/>
            <c:pt idx="0">
              <c:v>Fuel Price Adjustment 2020 - Low Voltage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'2020'!$Y$3</c:f>
              <c:strCache>
                <c:ptCount val="1"/>
                <c:pt idx="0">
                  <c:v>Fuel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'2020'!$M$5:$M$16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'2020'!$Y$5:$Y$16</c:f>
              <c:numCache>
                <c:formatCode>0.0000</c:formatCode>
                <c:ptCount val="12"/>
                <c:pt idx="0">
                  <c:v>2.5669999999999997</c:v>
                </c:pt>
                <c:pt idx="1">
                  <c:v>3.4330999999999996</c:v>
                </c:pt>
                <c:pt idx="2">
                  <c:v>2.9808999999999997</c:v>
                </c:pt>
                <c:pt idx="3">
                  <c:v>1.9602000000000006</c:v>
                </c:pt>
                <c:pt idx="4">
                  <c:v>1.1242000000000003</c:v>
                </c:pt>
                <c:pt idx="5">
                  <c:v>0.21689999999999987</c:v>
                </c:pt>
                <c:pt idx="6">
                  <c:v>-0.25769999999999998</c:v>
                </c:pt>
                <c:pt idx="7">
                  <c:v>-0.56579999999999986</c:v>
                </c:pt>
                <c:pt idx="8">
                  <c:v>-0.52739999999999987</c:v>
                </c:pt>
                <c:pt idx="9">
                  <c:v>-0.73970000000000014</c:v>
                </c:pt>
                <c:pt idx="10">
                  <c:v>-0.69940000000000013</c:v>
                </c:pt>
                <c:pt idx="11">
                  <c:v>-0.76449999999999996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36-4612-9120-18366EE63616}"/>
            </c:ext>
          </c:extLst>
        </c:ser>
        <c:ser>
          <c:idx val="1"/>
          <c:order val="1"/>
          <c:tx>
            <c:strRef>
              <c:f>'2020'!$Z$3</c:f>
              <c:strCache>
                <c:ptCount val="1"/>
                <c:pt idx="0">
                  <c:v>CO2 emissions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'2020'!$M$5:$M$16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'2020'!$Z$5:$Z$16</c:f>
              <c:numCache>
                <c:formatCode>0.0000</c:formatCode>
                <c:ptCount val="12"/>
                <c:pt idx="0">
                  <c:v>1.6128</c:v>
                </c:pt>
                <c:pt idx="1">
                  <c:v>1.2685999999999999</c:v>
                </c:pt>
                <c:pt idx="2">
                  <c:v>1.6353</c:v>
                </c:pt>
                <c:pt idx="3">
                  <c:v>2.0886999999999998</c:v>
                </c:pt>
                <c:pt idx="4">
                  <c:v>2.2753999999999999</c:v>
                </c:pt>
                <c:pt idx="5">
                  <c:v>1.2476</c:v>
                </c:pt>
                <c:pt idx="6">
                  <c:v>0.92959999999999998</c:v>
                </c:pt>
                <c:pt idx="7">
                  <c:v>1.1380999999999999</c:v>
                </c:pt>
                <c:pt idx="8">
                  <c:v>1.2019</c:v>
                </c:pt>
                <c:pt idx="9">
                  <c:v>2.0607000000000002</c:v>
                </c:pt>
                <c:pt idx="10">
                  <c:v>2.4578000000000002</c:v>
                </c:pt>
                <c:pt idx="11">
                  <c:v>2.7639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36-4612-9120-18366EE63616}"/>
            </c:ext>
          </c:extLst>
        </c:ser>
        <c:ser>
          <c:idx val="2"/>
          <c:order val="2"/>
          <c:tx>
            <c:strRef>
              <c:f>'2020'!$X$3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'2020'!$M$5:$M$16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'2020'!$X$5:$X$16</c:f>
              <c:numCache>
                <c:formatCode>0.0000</c:formatCode>
                <c:ptCount val="12"/>
                <c:pt idx="0">
                  <c:v>4.2915999999999999</c:v>
                </c:pt>
                <c:pt idx="1">
                  <c:v>4.8441999999999998</c:v>
                </c:pt>
                <c:pt idx="2">
                  <c:v>4.7664999999999997</c:v>
                </c:pt>
                <c:pt idx="3">
                  <c:v>4.2304000000000004</c:v>
                </c:pt>
                <c:pt idx="4">
                  <c:v>3.5234000000000001</c:v>
                </c:pt>
                <c:pt idx="5">
                  <c:v>1.5832999999999999</c:v>
                </c:pt>
                <c:pt idx="6">
                  <c:v>0.80349999999999999</c:v>
                </c:pt>
                <c:pt idx="7">
                  <c:v>0.6764</c:v>
                </c:pt>
                <c:pt idx="8">
                  <c:v>0.78480000000000005</c:v>
                </c:pt>
                <c:pt idx="9">
                  <c:v>1.4771000000000001</c:v>
                </c:pt>
                <c:pt idx="10">
                  <c:v>1.8982000000000001</c:v>
                </c:pt>
                <c:pt idx="11">
                  <c:v>2.1181000000000001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36-4612-9120-18366EE63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'2020'!$U$18</c:f>
          <c:strCache>
            <c:ptCount val="1"/>
            <c:pt idx="0">
              <c:v>Fuel Price Adjustment 2020 - Low Voltage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'2020'!$Y$3</c:f>
              <c:strCache>
                <c:ptCount val="1"/>
                <c:pt idx="0">
                  <c:v>Fuel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'2020'!$M$5:$M$16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'2020'!$Y$5:$Y$16</c:f>
              <c:numCache>
                <c:formatCode>0.0000</c:formatCode>
                <c:ptCount val="12"/>
                <c:pt idx="0">
                  <c:v>2.5669999999999997</c:v>
                </c:pt>
                <c:pt idx="1">
                  <c:v>3.4330999999999996</c:v>
                </c:pt>
                <c:pt idx="2">
                  <c:v>2.9808999999999997</c:v>
                </c:pt>
                <c:pt idx="3">
                  <c:v>1.9602000000000006</c:v>
                </c:pt>
                <c:pt idx="4">
                  <c:v>1.1242000000000003</c:v>
                </c:pt>
                <c:pt idx="5">
                  <c:v>0.21689999999999987</c:v>
                </c:pt>
                <c:pt idx="6">
                  <c:v>-0.25769999999999998</c:v>
                </c:pt>
                <c:pt idx="7">
                  <c:v>-0.56579999999999986</c:v>
                </c:pt>
                <c:pt idx="8">
                  <c:v>-0.52739999999999987</c:v>
                </c:pt>
                <c:pt idx="9">
                  <c:v>-0.73970000000000014</c:v>
                </c:pt>
                <c:pt idx="10">
                  <c:v>-0.69940000000000013</c:v>
                </c:pt>
                <c:pt idx="11">
                  <c:v>-0.76449999999999996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94-4814-89F1-970F683B222A}"/>
            </c:ext>
          </c:extLst>
        </c:ser>
        <c:ser>
          <c:idx val="1"/>
          <c:order val="1"/>
          <c:tx>
            <c:strRef>
              <c:f>'2020'!$Z$3</c:f>
              <c:strCache>
                <c:ptCount val="1"/>
                <c:pt idx="0">
                  <c:v>CO2 emissions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'2020'!$M$5:$M$16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'2020'!$Z$5:$Z$16</c:f>
              <c:numCache>
                <c:formatCode>0.0000</c:formatCode>
                <c:ptCount val="12"/>
                <c:pt idx="0">
                  <c:v>1.6128</c:v>
                </c:pt>
                <c:pt idx="1">
                  <c:v>1.2685999999999999</c:v>
                </c:pt>
                <c:pt idx="2">
                  <c:v>1.6353</c:v>
                </c:pt>
                <c:pt idx="3">
                  <c:v>2.0886999999999998</c:v>
                </c:pt>
                <c:pt idx="4">
                  <c:v>2.2753999999999999</c:v>
                </c:pt>
                <c:pt idx="5">
                  <c:v>1.2476</c:v>
                </c:pt>
                <c:pt idx="6">
                  <c:v>0.92959999999999998</c:v>
                </c:pt>
                <c:pt idx="7">
                  <c:v>1.1380999999999999</c:v>
                </c:pt>
                <c:pt idx="8">
                  <c:v>1.2019</c:v>
                </c:pt>
                <c:pt idx="9">
                  <c:v>2.0607000000000002</c:v>
                </c:pt>
                <c:pt idx="10">
                  <c:v>2.4578000000000002</c:v>
                </c:pt>
                <c:pt idx="11">
                  <c:v>2.7639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94-4814-89F1-970F683B222A}"/>
            </c:ext>
          </c:extLst>
        </c:ser>
        <c:ser>
          <c:idx val="2"/>
          <c:order val="2"/>
          <c:tx>
            <c:strRef>
              <c:f>'2020'!$X$3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'2020'!$M$5:$M$16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'2020'!$X$5:$X$16</c:f>
              <c:numCache>
                <c:formatCode>0.0000</c:formatCode>
                <c:ptCount val="12"/>
                <c:pt idx="0">
                  <c:v>4.2915999999999999</c:v>
                </c:pt>
                <c:pt idx="1">
                  <c:v>4.8441999999999998</c:v>
                </c:pt>
                <c:pt idx="2">
                  <c:v>4.7664999999999997</c:v>
                </c:pt>
                <c:pt idx="3">
                  <c:v>4.2304000000000004</c:v>
                </c:pt>
                <c:pt idx="4">
                  <c:v>3.5234000000000001</c:v>
                </c:pt>
                <c:pt idx="5">
                  <c:v>1.5832999999999999</c:v>
                </c:pt>
                <c:pt idx="6">
                  <c:v>0.80349999999999999</c:v>
                </c:pt>
                <c:pt idx="7">
                  <c:v>0.6764</c:v>
                </c:pt>
                <c:pt idx="8">
                  <c:v>0.78480000000000005</c:v>
                </c:pt>
                <c:pt idx="9">
                  <c:v>1.4771000000000001</c:v>
                </c:pt>
                <c:pt idx="10">
                  <c:v>1.8982000000000001</c:v>
                </c:pt>
                <c:pt idx="11">
                  <c:v>2.1181000000000001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94-4814-89F1-970F683B2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8156480"/>
        <c:axId val="258154400"/>
      </c:line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'2021'!$L$18</c:f>
          <c:strCache>
            <c:ptCount val="1"/>
            <c:pt idx="0">
              <c:v>Fuel Price Adjustment 2021 - High Voltage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'2021'!$Q$3</c:f>
              <c:strCache>
                <c:ptCount val="1"/>
                <c:pt idx="0">
                  <c:v>Fuel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'2021'!$M$5:$M$16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'2021'!$Q$5:$Q$16</c:f>
              <c:numCache>
                <c:formatCode>0.0000</c:formatCode>
                <c:ptCount val="12"/>
                <c:pt idx="0">
                  <c:v>-0.53969999999999974</c:v>
                </c:pt>
                <c:pt idx="1">
                  <c:v>-5.6699999999999889E-2</c:v>
                </c:pt>
                <c:pt idx="2">
                  <c:v>0.51779999999999993</c:v>
                </c:pt>
                <c:pt idx="3">
                  <c:v>0.58540000000000003</c:v>
                </c:pt>
                <c:pt idx="4">
                  <c:v>1.0193000000000003</c:v>
                </c:pt>
                <c:pt idx="5">
                  <c:v>1.1853000000000005</c:v>
                </c:pt>
                <c:pt idx="6">
                  <c:v>1.7244000000000002</c:v>
                </c:pt>
                <c:pt idx="7">
                  <c:v>2.2490000000000001</c:v>
                </c:pt>
                <c:pt idx="8">
                  <c:v>2.7686999999999995</c:v>
                </c:pt>
                <c:pt idx="9">
                  <c:v>2.9539999999999997</c:v>
                </c:pt>
                <c:pt idx="10">
                  <c:v>3.6224696399999994</c:v>
                </c:pt>
                <c:pt idx="11">
                  <c:v>4.1129999999999995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5A-4A93-B7A0-B5CEA9D1C015}"/>
            </c:ext>
          </c:extLst>
        </c:ser>
        <c:ser>
          <c:idx val="1"/>
          <c:order val="1"/>
          <c:tx>
            <c:strRef>
              <c:f>'2021'!$R$3</c:f>
              <c:strCache>
                <c:ptCount val="1"/>
                <c:pt idx="0">
                  <c:v>CO2 emissions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'2021'!$M$5:$M$16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'2021'!$R$5:$R$16</c:f>
              <c:numCache>
                <c:formatCode>0.0000</c:formatCode>
                <c:ptCount val="12"/>
                <c:pt idx="0">
                  <c:v>2.0985999999999998</c:v>
                </c:pt>
                <c:pt idx="1">
                  <c:v>2.0127999999999999</c:v>
                </c:pt>
                <c:pt idx="2">
                  <c:v>2.9813999999999998</c:v>
                </c:pt>
                <c:pt idx="3">
                  <c:v>3.1177000000000001</c:v>
                </c:pt>
                <c:pt idx="4">
                  <c:v>3.5688</c:v>
                </c:pt>
                <c:pt idx="5">
                  <c:v>3.6242999999999999</c:v>
                </c:pt>
                <c:pt idx="6">
                  <c:v>2.8956</c:v>
                </c:pt>
                <c:pt idx="7">
                  <c:v>2.1823999999999999</c:v>
                </c:pt>
                <c:pt idx="8">
                  <c:v>2.7147000000000001</c:v>
                </c:pt>
                <c:pt idx="9">
                  <c:v>6.0450999999999997</c:v>
                </c:pt>
                <c:pt idx="10">
                  <c:v>7.16337344</c:v>
                </c:pt>
                <c:pt idx="11">
                  <c:v>6.1877000000000004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5A-4A93-B7A0-B5CEA9D1C015}"/>
            </c:ext>
          </c:extLst>
        </c:ser>
        <c:ser>
          <c:idx val="2"/>
          <c:order val="2"/>
          <c:tx>
            <c:strRef>
              <c:f>'2021'!$P$3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'2021'!$M$5:$M$16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'2021'!$P$5:$P$16</c:f>
              <c:numCache>
                <c:formatCode>0.0000</c:formatCode>
                <c:ptCount val="12"/>
                <c:pt idx="0">
                  <c:v>1.6868000000000001</c:v>
                </c:pt>
                <c:pt idx="1">
                  <c:v>2.0783</c:v>
                </c:pt>
                <c:pt idx="2">
                  <c:v>3.6006999999999998</c:v>
                </c:pt>
                <c:pt idx="3">
                  <c:v>3.8008000000000002</c:v>
                </c:pt>
                <c:pt idx="4">
                  <c:v>4.6569000000000003</c:v>
                </c:pt>
                <c:pt idx="5">
                  <c:v>4.8817000000000004</c:v>
                </c:pt>
                <c:pt idx="6">
                  <c:v>4.7412000000000001</c:v>
                </c:pt>
                <c:pt idx="7">
                  <c:v>4.5445000000000002</c:v>
                </c:pt>
                <c:pt idx="8">
                  <c:v>5.6117999999999997</c:v>
                </c:pt>
                <c:pt idx="9">
                  <c:v>9.1290999999999993</c:v>
                </c:pt>
                <c:pt idx="10">
                  <c:v>10.918781880000001</c:v>
                </c:pt>
                <c:pt idx="11">
                  <c:v>10.4314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5A-4A93-B7A0-B5CEA9D1C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8156480"/>
        <c:axId val="258154400"/>
      </c:line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'2021'!$U$18</c:f>
          <c:strCache>
            <c:ptCount val="1"/>
            <c:pt idx="0">
              <c:v>Fuel Price Adjustment 2021 - Low Voltage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'2021'!$Y$3</c:f>
              <c:strCache>
                <c:ptCount val="1"/>
                <c:pt idx="0">
                  <c:v>Fuel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'2021'!$M$5:$M$16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'2021'!$Y$5:$Y$16</c:f>
              <c:numCache>
                <c:formatCode>0.0000</c:formatCode>
                <c:ptCount val="12"/>
                <c:pt idx="0">
                  <c:v>-0.55519999999999992</c:v>
                </c:pt>
                <c:pt idx="1">
                  <c:v>-5.829999999999988E-2</c:v>
                </c:pt>
                <c:pt idx="2">
                  <c:v>0.53269999999999973</c:v>
                </c:pt>
                <c:pt idx="3">
                  <c:v>0.60220000000000007</c:v>
                </c:pt>
                <c:pt idx="4">
                  <c:v>1.0485000000000004</c:v>
                </c:pt>
                <c:pt idx="5">
                  <c:v>1.2190999999999994</c:v>
                </c:pt>
                <c:pt idx="6">
                  <c:v>1.7650000000000003</c:v>
                </c:pt>
                <c:pt idx="7">
                  <c:v>2.3019999999999996</c:v>
                </c:pt>
                <c:pt idx="8">
                  <c:v>2.8340000000000001</c:v>
                </c:pt>
                <c:pt idx="9">
                  <c:v>3.0236999999999998</c:v>
                </c:pt>
                <c:pt idx="10">
                  <c:v>3.7079992799999997</c:v>
                </c:pt>
                <c:pt idx="11">
                  <c:v>4.2100999999999997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8F-47A1-8C3A-FF8659A14B8F}"/>
            </c:ext>
          </c:extLst>
        </c:ser>
        <c:ser>
          <c:idx val="1"/>
          <c:order val="1"/>
          <c:tx>
            <c:strRef>
              <c:f>'2021'!$Z$3</c:f>
              <c:strCache>
                <c:ptCount val="1"/>
                <c:pt idx="0">
                  <c:v>CO2 emissions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'2021'!$M$5:$M$16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'2021'!$Z$5:$Z$16</c:f>
              <c:numCache>
                <c:formatCode>0.0000</c:formatCode>
                <c:ptCount val="12"/>
                <c:pt idx="0">
                  <c:v>2.1587000000000001</c:v>
                </c:pt>
                <c:pt idx="1">
                  <c:v>2.0705</c:v>
                </c:pt>
                <c:pt idx="2">
                  <c:v>3.0668000000000002</c:v>
                </c:pt>
                <c:pt idx="3">
                  <c:v>3.2069999999999999</c:v>
                </c:pt>
                <c:pt idx="4">
                  <c:v>3.6709999999999998</c:v>
                </c:pt>
                <c:pt idx="5">
                  <c:v>3.7282000000000002</c:v>
                </c:pt>
                <c:pt idx="6">
                  <c:v>2.964</c:v>
                </c:pt>
                <c:pt idx="7">
                  <c:v>2.234</c:v>
                </c:pt>
                <c:pt idx="8">
                  <c:v>2.7787999999999999</c:v>
                </c:pt>
                <c:pt idx="9">
                  <c:v>6.1878000000000002</c:v>
                </c:pt>
                <c:pt idx="10">
                  <c:v>7.3325068800000004</c:v>
                </c:pt>
                <c:pt idx="11">
                  <c:v>6.3338000000000001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8F-47A1-8C3A-FF8659A14B8F}"/>
            </c:ext>
          </c:extLst>
        </c:ser>
        <c:ser>
          <c:idx val="2"/>
          <c:order val="2"/>
          <c:tx>
            <c:strRef>
              <c:f>'2021'!$X$3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'2021'!$M$5:$M$16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'2021'!$X$5:$X$16</c:f>
              <c:numCache>
                <c:formatCode>0.0000</c:formatCode>
                <c:ptCount val="12"/>
                <c:pt idx="0">
                  <c:v>1.7351000000000001</c:v>
                </c:pt>
                <c:pt idx="1">
                  <c:v>2.1379000000000001</c:v>
                </c:pt>
                <c:pt idx="2">
                  <c:v>3.7039</c:v>
                </c:pt>
                <c:pt idx="3">
                  <c:v>3.9097</c:v>
                </c:pt>
                <c:pt idx="4">
                  <c:v>4.7903000000000002</c:v>
                </c:pt>
                <c:pt idx="5">
                  <c:v>5.0214999999999996</c:v>
                </c:pt>
                <c:pt idx="6">
                  <c:v>4.8531000000000004</c:v>
                </c:pt>
                <c:pt idx="7">
                  <c:v>4.6517999999999997</c:v>
                </c:pt>
                <c:pt idx="8">
                  <c:v>5.7443</c:v>
                </c:pt>
                <c:pt idx="9">
                  <c:v>9.3445999999999998</c:v>
                </c:pt>
                <c:pt idx="10">
                  <c:v>11.17658376</c:v>
                </c:pt>
                <c:pt idx="11">
                  <c:v>10.6777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8F-47A1-8C3A-FF8659A14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8156480"/>
        <c:axId val="258154400"/>
      </c:line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'2021'!$L$18</c:f>
          <c:strCache>
            <c:ptCount val="1"/>
            <c:pt idx="0">
              <c:v>Fuel Price Adjustment 2021 - High Voltage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'2021'!$Q$3</c:f>
              <c:strCache>
                <c:ptCount val="1"/>
                <c:pt idx="0">
                  <c:v>Fuel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'2021'!$M$5:$M$16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'2021'!$Q$5:$Q$16</c:f>
              <c:numCache>
                <c:formatCode>0.0000</c:formatCode>
                <c:ptCount val="12"/>
                <c:pt idx="0">
                  <c:v>-0.53969999999999974</c:v>
                </c:pt>
                <c:pt idx="1">
                  <c:v>-5.6699999999999889E-2</c:v>
                </c:pt>
                <c:pt idx="2">
                  <c:v>0.51779999999999993</c:v>
                </c:pt>
                <c:pt idx="3">
                  <c:v>0.58540000000000003</c:v>
                </c:pt>
                <c:pt idx="4">
                  <c:v>1.0193000000000003</c:v>
                </c:pt>
                <c:pt idx="5">
                  <c:v>1.1853000000000005</c:v>
                </c:pt>
                <c:pt idx="6">
                  <c:v>1.7244000000000002</c:v>
                </c:pt>
                <c:pt idx="7">
                  <c:v>2.2490000000000001</c:v>
                </c:pt>
                <c:pt idx="8">
                  <c:v>2.7686999999999995</c:v>
                </c:pt>
                <c:pt idx="9">
                  <c:v>2.9539999999999997</c:v>
                </c:pt>
                <c:pt idx="10">
                  <c:v>3.6224696399999994</c:v>
                </c:pt>
                <c:pt idx="11">
                  <c:v>4.1129999999999995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3A-49CE-BF27-CDBDD40472DA}"/>
            </c:ext>
          </c:extLst>
        </c:ser>
        <c:ser>
          <c:idx val="1"/>
          <c:order val="1"/>
          <c:tx>
            <c:strRef>
              <c:f>'2021'!$R$3</c:f>
              <c:strCache>
                <c:ptCount val="1"/>
                <c:pt idx="0">
                  <c:v>CO2 emissions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'2021'!$M$5:$M$16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'2021'!$R$5:$R$16</c:f>
              <c:numCache>
                <c:formatCode>0.0000</c:formatCode>
                <c:ptCount val="12"/>
                <c:pt idx="0">
                  <c:v>2.0985999999999998</c:v>
                </c:pt>
                <c:pt idx="1">
                  <c:v>2.0127999999999999</c:v>
                </c:pt>
                <c:pt idx="2">
                  <c:v>2.9813999999999998</c:v>
                </c:pt>
                <c:pt idx="3">
                  <c:v>3.1177000000000001</c:v>
                </c:pt>
                <c:pt idx="4">
                  <c:v>3.5688</c:v>
                </c:pt>
                <c:pt idx="5">
                  <c:v>3.6242999999999999</c:v>
                </c:pt>
                <c:pt idx="6">
                  <c:v>2.8956</c:v>
                </c:pt>
                <c:pt idx="7">
                  <c:v>2.1823999999999999</c:v>
                </c:pt>
                <c:pt idx="8">
                  <c:v>2.7147000000000001</c:v>
                </c:pt>
                <c:pt idx="9">
                  <c:v>6.0450999999999997</c:v>
                </c:pt>
                <c:pt idx="10">
                  <c:v>7.16337344</c:v>
                </c:pt>
                <c:pt idx="11">
                  <c:v>6.1877000000000004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3A-49CE-BF27-CDBDD40472DA}"/>
            </c:ext>
          </c:extLst>
        </c:ser>
        <c:ser>
          <c:idx val="2"/>
          <c:order val="2"/>
          <c:tx>
            <c:strRef>
              <c:f>'2021'!$P$3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'2021'!$M$5:$M$16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'2021'!$P$5:$P$16</c:f>
              <c:numCache>
                <c:formatCode>0.0000</c:formatCode>
                <c:ptCount val="12"/>
                <c:pt idx="0">
                  <c:v>1.6868000000000001</c:v>
                </c:pt>
                <c:pt idx="1">
                  <c:v>2.0783</c:v>
                </c:pt>
                <c:pt idx="2">
                  <c:v>3.6006999999999998</c:v>
                </c:pt>
                <c:pt idx="3">
                  <c:v>3.8008000000000002</c:v>
                </c:pt>
                <c:pt idx="4">
                  <c:v>4.6569000000000003</c:v>
                </c:pt>
                <c:pt idx="5">
                  <c:v>4.8817000000000004</c:v>
                </c:pt>
                <c:pt idx="6">
                  <c:v>4.7412000000000001</c:v>
                </c:pt>
                <c:pt idx="7">
                  <c:v>4.5445000000000002</c:v>
                </c:pt>
                <c:pt idx="8">
                  <c:v>5.6117999999999997</c:v>
                </c:pt>
                <c:pt idx="9">
                  <c:v>9.1290999999999993</c:v>
                </c:pt>
                <c:pt idx="10">
                  <c:v>10.918781880000001</c:v>
                </c:pt>
                <c:pt idx="11">
                  <c:v>10.4314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3A-49CE-BF27-CDBDD4047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'2021'!$U$18</c:f>
          <c:strCache>
            <c:ptCount val="1"/>
            <c:pt idx="0">
              <c:v>Fuel Price Adjustment 2021 - Low Voltage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'2021'!$Y$3</c:f>
              <c:strCache>
                <c:ptCount val="1"/>
                <c:pt idx="0">
                  <c:v>Fuel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'2021'!$M$5:$M$16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'2021'!$Y$5:$Y$16</c:f>
              <c:numCache>
                <c:formatCode>0.0000</c:formatCode>
                <c:ptCount val="12"/>
                <c:pt idx="0">
                  <c:v>-0.55519999999999992</c:v>
                </c:pt>
                <c:pt idx="1">
                  <c:v>-5.829999999999988E-2</c:v>
                </c:pt>
                <c:pt idx="2">
                  <c:v>0.53269999999999973</c:v>
                </c:pt>
                <c:pt idx="3">
                  <c:v>0.60220000000000007</c:v>
                </c:pt>
                <c:pt idx="4">
                  <c:v>1.0485000000000004</c:v>
                </c:pt>
                <c:pt idx="5">
                  <c:v>1.2190999999999994</c:v>
                </c:pt>
                <c:pt idx="6">
                  <c:v>1.7650000000000003</c:v>
                </c:pt>
                <c:pt idx="7">
                  <c:v>2.3019999999999996</c:v>
                </c:pt>
                <c:pt idx="8">
                  <c:v>2.8340000000000001</c:v>
                </c:pt>
                <c:pt idx="9">
                  <c:v>3.0236999999999998</c:v>
                </c:pt>
                <c:pt idx="10">
                  <c:v>3.7079992799999997</c:v>
                </c:pt>
                <c:pt idx="11">
                  <c:v>4.2100999999999997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B9-4702-B20C-D7A006855006}"/>
            </c:ext>
          </c:extLst>
        </c:ser>
        <c:ser>
          <c:idx val="1"/>
          <c:order val="1"/>
          <c:tx>
            <c:strRef>
              <c:f>'2021'!$Z$3</c:f>
              <c:strCache>
                <c:ptCount val="1"/>
                <c:pt idx="0">
                  <c:v>CO2 emissions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'2021'!$M$5:$M$16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'2021'!$Z$5:$Z$16</c:f>
              <c:numCache>
                <c:formatCode>0.0000</c:formatCode>
                <c:ptCount val="12"/>
                <c:pt idx="0">
                  <c:v>2.1587000000000001</c:v>
                </c:pt>
                <c:pt idx="1">
                  <c:v>2.0705</c:v>
                </c:pt>
                <c:pt idx="2">
                  <c:v>3.0668000000000002</c:v>
                </c:pt>
                <c:pt idx="3">
                  <c:v>3.2069999999999999</c:v>
                </c:pt>
                <c:pt idx="4">
                  <c:v>3.6709999999999998</c:v>
                </c:pt>
                <c:pt idx="5">
                  <c:v>3.7282000000000002</c:v>
                </c:pt>
                <c:pt idx="6">
                  <c:v>2.964</c:v>
                </c:pt>
                <c:pt idx="7">
                  <c:v>2.234</c:v>
                </c:pt>
                <c:pt idx="8">
                  <c:v>2.7787999999999999</c:v>
                </c:pt>
                <c:pt idx="9">
                  <c:v>6.1878000000000002</c:v>
                </c:pt>
                <c:pt idx="10">
                  <c:v>7.3325068800000004</c:v>
                </c:pt>
                <c:pt idx="11">
                  <c:v>6.3338000000000001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B9-4702-B20C-D7A006855006}"/>
            </c:ext>
          </c:extLst>
        </c:ser>
        <c:ser>
          <c:idx val="2"/>
          <c:order val="2"/>
          <c:tx>
            <c:strRef>
              <c:f>'2021'!$X$3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'2021'!$M$5:$M$16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'2021'!$X$5:$X$16</c:f>
              <c:numCache>
                <c:formatCode>0.0000</c:formatCode>
                <c:ptCount val="12"/>
                <c:pt idx="0">
                  <c:v>1.7351000000000001</c:v>
                </c:pt>
                <c:pt idx="1">
                  <c:v>2.1379000000000001</c:v>
                </c:pt>
                <c:pt idx="2">
                  <c:v>3.7039</c:v>
                </c:pt>
                <c:pt idx="3">
                  <c:v>3.9097</c:v>
                </c:pt>
                <c:pt idx="4">
                  <c:v>4.7903000000000002</c:v>
                </c:pt>
                <c:pt idx="5">
                  <c:v>5.0214999999999996</c:v>
                </c:pt>
                <c:pt idx="6">
                  <c:v>4.8531000000000004</c:v>
                </c:pt>
                <c:pt idx="7">
                  <c:v>4.6517999999999997</c:v>
                </c:pt>
                <c:pt idx="8">
                  <c:v>5.7443</c:v>
                </c:pt>
                <c:pt idx="9">
                  <c:v>9.3445999999999998</c:v>
                </c:pt>
                <c:pt idx="10">
                  <c:v>11.17658376</c:v>
                </c:pt>
                <c:pt idx="11">
                  <c:v>10.6777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B9-4702-B20C-D7A006855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'2022'!$L$18</c:f>
          <c:strCache>
            <c:ptCount val="1"/>
            <c:pt idx="0">
              <c:v>Fuel Price Adjustment 2022 - High Voltage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'2022'!$Q$3</c:f>
              <c:strCache>
                <c:ptCount val="1"/>
                <c:pt idx="0">
                  <c:v>Fuel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'2022'!$M$5:$M$16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'2022'!$Q$5:$Q$16</c:f>
              <c:numCache>
                <c:formatCode>0.0000</c:formatCode>
                <c:ptCount val="12"/>
                <c:pt idx="0">
                  <c:v>4.0203000000000007</c:v>
                </c:pt>
                <c:pt idx="1">
                  <c:v>4.6695999999999991</c:v>
                </c:pt>
                <c:pt idx="2">
                  <c:v>5.5706000000000007</c:v>
                </c:pt>
                <c:pt idx="3">
                  <c:v>6.8895999999999997</c:v>
                </c:pt>
                <c:pt idx="4">
                  <c:v>7.1302000000000003</c:v>
                </c:pt>
                <c:pt idx="5">
                  <c:v>9.6256000000000004</c:v>
                </c:pt>
                <c:pt idx="6">
                  <c:v>11.8611</c:v>
                </c:pt>
                <c:pt idx="7">
                  <c:v>10.941000000000001</c:v>
                </c:pt>
                <c:pt idx="8">
                  <c:v>11.303100000000001</c:v>
                </c:pt>
                <c:pt idx="9">
                  <c:v>10.8241</c:v>
                </c:pt>
                <c:pt idx="10">
                  <c:v>10.257199999999999</c:v>
                </c:pt>
                <c:pt idx="11">
                  <c:v>9.4981000000000009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20-4F84-8A18-DCA218B7FF59}"/>
            </c:ext>
          </c:extLst>
        </c:ser>
        <c:ser>
          <c:idx val="1"/>
          <c:order val="1"/>
          <c:tx>
            <c:strRef>
              <c:f>'2022'!$R$3</c:f>
              <c:strCache>
                <c:ptCount val="1"/>
                <c:pt idx="0">
                  <c:v>CO2 emissions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'2022'!$M$5:$M$16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'2022'!$R$5:$R$16</c:f>
              <c:numCache>
                <c:formatCode>0.0000</c:formatCode>
                <c:ptCount val="12"/>
                <c:pt idx="0">
                  <c:v>4.9955999999999996</c:v>
                </c:pt>
                <c:pt idx="1">
                  <c:v>3.7381000000000002</c:v>
                </c:pt>
                <c:pt idx="2">
                  <c:v>6.2908999999999997</c:v>
                </c:pt>
                <c:pt idx="3">
                  <c:v>5.5617000000000001</c:v>
                </c:pt>
                <c:pt idx="4">
                  <c:v>6.6486999999999998</c:v>
                </c:pt>
                <c:pt idx="5">
                  <c:v>8.4402000000000008</c:v>
                </c:pt>
                <c:pt idx="6">
                  <c:v>5.9104000000000001</c:v>
                </c:pt>
                <c:pt idx="7">
                  <c:v>6.8381999999999996</c:v>
                </c:pt>
                <c:pt idx="8">
                  <c:v>5.2214</c:v>
                </c:pt>
                <c:pt idx="9">
                  <c:v>5.2983000000000002</c:v>
                </c:pt>
                <c:pt idx="10">
                  <c:v>5.7333999999999996</c:v>
                </c:pt>
                <c:pt idx="11">
                  <c:v>6.51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20-4F84-8A18-DCA218B7FF59}"/>
            </c:ext>
          </c:extLst>
        </c:ser>
        <c:ser>
          <c:idx val="2"/>
          <c:order val="2"/>
          <c:tx>
            <c:strRef>
              <c:f>'2022'!$P$3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'2022'!$M$5:$M$16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'2022'!$P$5:$P$16</c:f>
              <c:numCache>
                <c:formatCode>0.0000</c:formatCode>
                <c:ptCount val="12"/>
                <c:pt idx="0">
                  <c:v>9.1629000000000005</c:v>
                </c:pt>
                <c:pt idx="1">
                  <c:v>8.5063999999999993</c:v>
                </c:pt>
                <c:pt idx="2">
                  <c:v>11.9863</c:v>
                </c:pt>
                <c:pt idx="3">
                  <c:v>12.605600000000001</c:v>
                </c:pt>
                <c:pt idx="4">
                  <c:v>13.851900000000001</c:v>
                </c:pt>
                <c:pt idx="5">
                  <c:v>18.191500000000001</c:v>
                </c:pt>
                <c:pt idx="6">
                  <c:v>17.9359</c:v>
                </c:pt>
                <c:pt idx="7">
                  <c:v>17.9041</c:v>
                </c:pt>
                <c:pt idx="8">
                  <c:v>16.6585</c:v>
                </c:pt>
                <c:pt idx="9">
                  <c:v>16.2636</c:v>
                </c:pt>
                <c:pt idx="10">
                  <c:v>16.114100000000001</c:v>
                </c:pt>
                <c:pt idx="11">
                  <c:v>16.125599999999999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20-4F84-8A18-DCA218B7F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'2022'!$U$18</c:f>
          <c:strCache>
            <c:ptCount val="1"/>
            <c:pt idx="0">
              <c:v>Fuel Price Adjustment 2022 - Low Voltage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'2022'!$Y$3</c:f>
              <c:strCache>
                <c:ptCount val="1"/>
                <c:pt idx="0">
                  <c:v>Fuel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'2022'!$M$5:$M$16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'2022'!$Y$5:$Y$16</c:f>
              <c:numCache>
                <c:formatCode>0.0000</c:formatCode>
                <c:ptCount val="12"/>
                <c:pt idx="0">
                  <c:v>4.1127999999999991</c:v>
                </c:pt>
                <c:pt idx="1">
                  <c:v>4.7772999999999994</c:v>
                </c:pt>
                <c:pt idx="2">
                  <c:v>5.6986999999999997</c:v>
                </c:pt>
                <c:pt idx="3">
                  <c:v>7.0481999999999996</c:v>
                </c:pt>
                <c:pt idx="4">
                  <c:v>7.2944000000000004</c:v>
                </c:pt>
                <c:pt idx="5">
                  <c:v>9.7956000000000003</c:v>
                </c:pt>
                <c:pt idx="6">
                  <c:v>12.070600000000001</c:v>
                </c:pt>
                <c:pt idx="7">
                  <c:v>11.1343</c:v>
                </c:pt>
                <c:pt idx="8">
                  <c:v>11.502700000000001</c:v>
                </c:pt>
                <c:pt idx="9">
                  <c:v>11.0153</c:v>
                </c:pt>
                <c:pt idx="10">
                  <c:v>10.4384</c:v>
                </c:pt>
                <c:pt idx="11">
                  <c:v>9.6658000000000008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C9-4385-9215-E705367FF5DE}"/>
            </c:ext>
          </c:extLst>
        </c:ser>
        <c:ser>
          <c:idx val="1"/>
          <c:order val="1"/>
          <c:tx>
            <c:strRef>
              <c:f>'2022'!$Z$3</c:f>
              <c:strCache>
                <c:ptCount val="1"/>
                <c:pt idx="0">
                  <c:v>CO2 emissions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'2022'!$M$5:$M$16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'2022'!$Z$5:$Z$16</c:f>
              <c:numCache>
                <c:formatCode>0.0000</c:formatCode>
                <c:ptCount val="12"/>
                <c:pt idx="0">
                  <c:v>5.1105999999999998</c:v>
                </c:pt>
                <c:pt idx="1">
                  <c:v>3.8241000000000001</c:v>
                </c:pt>
                <c:pt idx="2">
                  <c:v>6.4358000000000004</c:v>
                </c:pt>
                <c:pt idx="3">
                  <c:v>5.6898</c:v>
                </c:pt>
                <c:pt idx="4">
                  <c:v>6.8018000000000001</c:v>
                </c:pt>
                <c:pt idx="5">
                  <c:v>8.5892999999999997</c:v>
                </c:pt>
                <c:pt idx="6">
                  <c:v>6.0148000000000001</c:v>
                </c:pt>
                <c:pt idx="7">
                  <c:v>6.9589999999999996</c:v>
                </c:pt>
                <c:pt idx="8">
                  <c:v>5.3136999999999999</c:v>
                </c:pt>
                <c:pt idx="9">
                  <c:v>5.3918999999999997</c:v>
                </c:pt>
                <c:pt idx="10">
                  <c:v>5.8346</c:v>
                </c:pt>
                <c:pt idx="11">
                  <c:v>6.625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C9-4385-9215-E705367FF5DE}"/>
            </c:ext>
          </c:extLst>
        </c:ser>
        <c:ser>
          <c:idx val="2"/>
          <c:order val="2"/>
          <c:tx>
            <c:strRef>
              <c:f>'2022'!$X$3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'2022'!$M$5:$M$16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'2022'!$X$5:$X$16</c:f>
              <c:numCache>
                <c:formatCode>0.0000</c:formatCode>
                <c:ptCount val="12"/>
                <c:pt idx="0">
                  <c:v>9.3737999999999992</c:v>
                </c:pt>
                <c:pt idx="1">
                  <c:v>8.7022999999999993</c:v>
                </c:pt>
                <c:pt idx="2">
                  <c:v>12.2622</c:v>
                </c:pt>
                <c:pt idx="3">
                  <c:v>12.895799999999999</c:v>
                </c:pt>
                <c:pt idx="4">
                  <c:v>14.1708</c:v>
                </c:pt>
                <c:pt idx="5">
                  <c:v>18.512799999999999</c:v>
                </c:pt>
                <c:pt idx="6">
                  <c:v>18.252700000000001</c:v>
                </c:pt>
                <c:pt idx="7">
                  <c:v>18.220400000000001</c:v>
                </c:pt>
                <c:pt idx="8">
                  <c:v>16.9528</c:v>
                </c:pt>
                <c:pt idx="9">
                  <c:v>16.550899999999999</c:v>
                </c:pt>
                <c:pt idx="10">
                  <c:v>16.398700000000002</c:v>
                </c:pt>
                <c:pt idx="11">
                  <c:v>16.410399999999999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C9-4385-9215-E705367FF5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Fuel Price Adjustment </a:t>
            </a:r>
            <a:r>
              <a:rPr lang="el-GR"/>
              <a:t>2023 </a:t>
            </a:r>
            <a:r>
              <a:rPr lang="en-US"/>
              <a:t>- High Voltage  (c/kWh)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6836796002909277E-2"/>
          <c:y val="0.16632286995515697"/>
          <c:w val="0.93021426538550156"/>
          <c:h val="0.513457858126478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'2023'!$R$3</c:f>
              <c:strCache>
                <c:ptCount val="1"/>
                <c:pt idx="0">
                  <c:v>Fuel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'2023'!$N$5:$N$16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'2023'!$R$5:$R$16</c:f>
              <c:numCache>
                <c:formatCode>0.0000</c:formatCode>
                <c:ptCount val="12"/>
                <c:pt idx="0">
                  <c:v>8.7836999999999996</c:v>
                </c:pt>
                <c:pt idx="1">
                  <c:v>8.3686000000000007</c:v>
                </c:pt>
                <c:pt idx="2">
                  <c:v>7.3068</c:v>
                </c:pt>
                <c:pt idx="3">
                  <c:v>7.7134999999999998</c:v>
                </c:pt>
                <c:pt idx="4">
                  <c:v>6.649</c:v>
                </c:pt>
                <c:pt idx="5">
                  <c:v>6.3826000000000001</c:v>
                </c:pt>
                <c:pt idx="6">
                  <c:v>5.9847000000000001</c:v>
                </c:pt>
                <c:pt idx="7">
                  <c:v>6.4537000000000004</c:v>
                </c:pt>
                <c:pt idx="8">
                  <c:v>7.44</c:v>
                </c:pt>
                <c:pt idx="9">
                  <c:v>8.7703000000000007</c:v>
                </c:pt>
                <c:pt idx="10">
                  <c:v>7.9538000000000002</c:v>
                </c:pt>
                <c:pt idx="11">
                  <c:v>7.7624000000000004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6D-4D4C-BF3F-AD36E1A7CCB4}"/>
            </c:ext>
          </c:extLst>
        </c:ser>
        <c:ser>
          <c:idx val="1"/>
          <c:order val="1"/>
          <c:tx>
            <c:strRef>
              <c:f>'2023'!$S$3</c:f>
              <c:strCache>
                <c:ptCount val="1"/>
                <c:pt idx="0">
                  <c:v>CO2 emissions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'2023'!$N$5:$N$16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'2023'!$S$5:$S$16</c:f>
              <c:numCache>
                <c:formatCode>0.0000</c:formatCode>
                <c:ptCount val="12"/>
                <c:pt idx="0">
                  <c:v>6.6036999999999999</c:v>
                </c:pt>
                <c:pt idx="1">
                  <c:v>7.5542999999999996</c:v>
                </c:pt>
                <c:pt idx="2">
                  <c:v>7.0561999999999996</c:v>
                </c:pt>
                <c:pt idx="3">
                  <c:v>7.1295000000000002</c:v>
                </c:pt>
                <c:pt idx="4">
                  <c:v>6.8643999999999998</c:v>
                </c:pt>
                <c:pt idx="5">
                  <c:v>7.1849999999999996</c:v>
                </c:pt>
                <c:pt idx="6">
                  <c:v>6.6325000000000003</c:v>
                </c:pt>
                <c:pt idx="7">
                  <c:v>6.6292999999999997</c:v>
                </c:pt>
                <c:pt idx="8">
                  <c:v>6.3089000000000004</c:v>
                </c:pt>
                <c:pt idx="9">
                  <c:v>6.2732999999999999</c:v>
                </c:pt>
                <c:pt idx="10">
                  <c:v>5.8792</c:v>
                </c:pt>
                <c:pt idx="11">
                  <c:v>5.2770000000000001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6D-4D4C-BF3F-AD36E1A7CCB4}"/>
            </c:ext>
          </c:extLst>
        </c:ser>
        <c:ser>
          <c:idx val="2"/>
          <c:order val="2"/>
          <c:tx>
            <c:strRef>
              <c:f>'2023'!$Q$3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'2023'!$N$5:$N$16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'2023'!$Q$5:$Q$16</c:f>
              <c:numCache>
                <c:formatCode>0.0000</c:formatCode>
                <c:ptCount val="12"/>
                <c:pt idx="0">
                  <c:v>15.526300000000001</c:v>
                </c:pt>
                <c:pt idx="1">
                  <c:v>16.054200000000002</c:v>
                </c:pt>
                <c:pt idx="2">
                  <c:v>14.4757</c:v>
                </c:pt>
                <c:pt idx="3">
                  <c:v>15.000999999999999</c:v>
                </c:pt>
                <c:pt idx="4">
                  <c:v>13.6297</c:v>
                </c:pt>
                <c:pt idx="5">
                  <c:v>13.684100000000001</c:v>
                </c:pt>
                <c:pt idx="6">
                  <c:v>12.7492</c:v>
                </c:pt>
                <c:pt idx="7">
                  <c:v>13.2164</c:v>
                </c:pt>
                <c:pt idx="8">
                  <c:v>13.8828</c:v>
                </c:pt>
                <c:pt idx="9">
                  <c:v>15.1907</c:v>
                </c:pt>
                <c:pt idx="10">
                  <c:v>13.9412</c:v>
                </c:pt>
                <c:pt idx="11">
                  <c:v>13.137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6D-4D4C-BF3F-AD36E1A7C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'2013'!$U$18</c:f>
          <c:strCache>
            <c:ptCount val="1"/>
            <c:pt idx="0">
              <c:v>Fuel Price Adjustment 2013 - Low Voltage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'2013'!$Y$3</c:f>
              <c:strCache>
                <c:ptCount val="1"/>
                <c:pt idx="0">
                  <c:v>Fuel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'2013'!$M$5:$M$16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'2013'!$Y$5:$Y$16</c:f>
              <c:numCache>
                <c:formatCode>0.0000</c:formatCode>
                <c:ptCount val="12"/>
                <c:pt idx="0">
                  <c:v>6.1078000000000001</c:v>
                </c:pt>
                <c:pt idx="1">
                  <c:v>6.8338100000000006</c:v>
                </c:pt>
                <c:pt idx="2">
                  <c:v>7.08094</c:v>
                </c:pt>
                <c:pt idx="3">
                  <c:v>6.8734000000000002</c:v>
                </c:pt>
                <c:pt idx="4">
                  <c:v>6.6448999999999998</c:v>
                </c:pt>
                <c:pt idx="5">
                  <c:v>6.3438999999999997</c:v>
                </c:pt>
                <c:pt idx="6">
                  <c:v>6</c:v>
                </c:pt>
                <c:pt idx="7">
                  <c:v>5.6715999999999998</c:v>
                </c:pt>
                <c:pt idx="8">
                  <c:v>5.5655999999999999</c:v>
                </c:pt>
                <c:pt idx="9">
                  <c:v>5.4407000000000005</c:v>
                </c:pt>
                <c:pt idx="10">
                  <c:v>4.4588999999999999</c:v>
                </c:pt>
                <c:pt idx="11">
                  <c:v>4.3197000000000001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C5-4ABB-AD5B-C76CC98EAD77}"/>
            </c:ext>
          </c:extLst>
        </c:ser>
        <c:ser>
          <c:idx val="1"/>
          <c:order val="1"/>
          <c:tx>
            <c:strRef>
              <c:f>'2013'!$Z$3</c:f>
              <c:strCache>
                <c:ptCount val="1"/>
                <c:pt idx="0">
                  <c:v>CO2 emissions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'2013'!$M$5:$M$16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'2013'!$Z$5:$Z$16</c:f>
              <c:numCache>
                <c:formatCode>0.0000</c:formatCode>
                <c:ptCount val="12"/>
                <c:pt idx="0">
                  <c:v>9.3100000000000002E-2</c:v>
                </c:pt>
                <c:pt idx="1">
                  <c:v>9.7600000000000006E-2</c:v>
                </c:pt>
                <c:pt idx="2">
                  <c:v>0.1202</c:v>
                </c:pt>
                <c:pt idx="3">
                  <c:v>0.1202</c:v>
                </c:pt>
                <c:pt idx="4">
                  <c:v>0.12379999999999999</c:v>
                </c:pt>
                <c:pt idx="5">
                  <c:v>0.10349999999999999</c:v>
                </c:pt>
                <c:pt idx="6">
                  <c:v>9.4E-2</c:v>
                </c:pt>
                <c:pt idx="7">
                  <c:v>7.4999999999999997E-2</c:v>
                </c:pt>
                <c:pt idx="8">
                  <c:v>7.3800000000000004E-2</c:v>
                </c:pt>
                <c:pt idx="9">
                  <c:v>9.1600000000000001E-2</c:v>
                </c:pt>
                <c:pt idx="10">
                  <c:v>0.10349999999999999</c:v>
                </c:pt>
                <c:pt idx="11">
                  <c:v>0.1119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C5-4ABB-AD5B-C76CC98EAD77}"/>
            </c:ext>
          </c:extLst>
        </c:ser>
        <c:ser>
          <c:idx val="2"/>
          <c:order val="2"/>
          <c:tx>
            <c:strRef>
              <c:f>'2013'!$X$3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'2013'!$M$5:$M$16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'2013'!$X$5:$X$16</c:f>
              <c:numCache>
                <c:formatCode>0.0000</c:formatCode>
                <c:ptCount val="12"/>
                <c:pt idx="0">
                  <c:v>6.9718999999999998</c:v>
                </c:pt>
                <c:pt idx="1">
                  <c:v>6.9401000000000002</c:v>
                </c:pt>
                <c:pt idx="2">
                  <c:v>7.2077999999999998</c:v>
                </c:pt>
                <c:pt idx="3">
                  <c:v>7.234</c:v>
                </c:pt>
                <c:pt idx="4">
                  <c:v>7.0186000000000002</c:v>
                </c:pt>
                <c:pt idx="5">
                  <c:v>6.5997000000000003</c:v>
                </c:pt>
                <c:pt idx="6">
                  <c:v>6.2332000000000001</c:v>
                </c:pt>
                <c:pt idx="7">
                  <c:v>5.8727</c:v>
                </c:pt>
                <c:pt idx="8">
                  <c:v>5.7632000000000003</c:v>
                </c:pt>
                <c:pt idx="9">
                  <c:v>5.6489000000000003</c:v>
                </c:pt>
                <c:pt idx="10">
                  <c:v>4.6398000000000001</c:v>
                </c:pt>
                <c:pt idx="11">
                  <c:v>4.5030000000000001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C5-4ABB-AD5B-C76CC98EA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8156480"/>
        <c:axId val="258154400"/>
      </c:line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'2023'!$W$18</c:f>
          <c:strCache>
            <c:ptCount val="1"/>
            <c:pt idx="0">
              <c:v>Fuel Price Adjustment 2023 - Low Voltage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'2023'!$AB$3</c:f>
              <c:strCache>
                <c:ptCount val="1"/>
                <c:pt idx="0">
                  <c:v>Fuel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'2023'!$N$5:$N$16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'2023'!$AB$5:$AB$16</c:f>
              <c:numCache>
                <c:formatCode>0.0000</c:formatCode>
                <c:ptCount val="12"/>
                <c:pt idx="0">
                  <c:v>9.1332000000000004</c:v>
                </c:pt>
                <c:pt idx="1">
                  <c:v>8.7014999999999993</c:v>
                </c:pt>
                <c:pt idx="2">
                  <c:v>7.5974000000000004</c:v>
                </c:pt>
                <c:pt idx="3">
                  <c:v>8.0204000000000004</c:v>
                </c:pt>
                <c:pt idx="4">
                  <c:v>6.9135</c:v>
                </c:pt>
                <c:pt idx="5">
                  <c:v>6.6365999999999996</c:v>
                </c:pt>
                <c:pt idx="6">
                  <c:v>6.3387000000000002</c:v>
                </c:pt>
                <c:pt idx="7">
                  <c:v>6.8353999999999999</c:v>
                </c:pt>
                <c:pt idx="8">
                  <c:v>7.8800999999999997</c:v>
                </c:pt>
                <c:pt idx="9">
                  <c:v>9.2890999999999995</c:v>
                </c:pt>
                <c:pt idx="10">
                  <c:v>8.4242000000000008</c:v>
                </c:pt>
                <c:pt idx="11">
                  <c:v>8.2215000000000007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68-4930-83D6-3D7A78D8BABE}"/>
            </c:ext>
          </c:extLst>
        </c:ser>
        <c:ser>
          <c:idx val="1"/>
          <c:order val="1"/>
          <c:tx>
            <c:strRef>
              <c:f>'2023'!$AC$3</c:f>
              <c:strCache>
                <c:ptCount val="1"/>
                <c:pt idx="0">
                  <c:v>CO2 emissions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'2023'!$N$5:$N$16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'2023'!$AC$5:$AC$16</c:f>
              <c:numCache>
                <c:formatCode>0.0000</c:formatCode>
                <c:ptCount val="12"/>
                <c:pt idx="0">
                  <c:v>6.8663999999999996</c:v>
                </c:pt>
                <c:pt idx="1">
                  <c:v>7.8548999999999998</c:v>
                </c:pt>
                <c:pt idx="2">
                  <c:v>7.3369999999999997</c:v>
                </c:pt>
                <c:pt idx="3">
                  <c:v>7.4131</c:v>
                </c:pt>
                <c:pt idx="4">
                  <c:v>7.1375000000000002</c:v>
                </c:pt>
                <c:pt idx="5">
                  <c:v>7.4707999999999997</c:v>
                </c:pt>
                <c:pt idx="6">
                  <c:v>7.0247999999999999</c:v>
                </c:pt>
                <c:pt idx="7">
                  <c:v>7.0213999999999999</c:v>
                </c:pt>
                <c:pt idx="8">
                  <c:v>6.6820000000000004</c:v>
                </c:pt>
                <c:pt idx="9">
                  <c:v>6.6443000000000003</c:v>
                </c:pt>
                <c:pt idx="10">
                  <c:v>6.2270000000000003</c:v>
                </c:pt>
                <c:pt idx="11">
                  <c:v>5.5891000000000002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68-4930-83D6-3D7A78D8BABE}"/>
            </c:ext>
          </c:extLst>
        </c:ser>
        <c:ser>
          <c:idx val="2"/>
          <c:order val="2"/>
          <c:tx>
            <c:strRef>
              <c:f>'2023'!$AA$3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'2023'!$N$5:$N$16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'2023'!$AA$5:$AA$16</c:f>
              <c:numCache>
                <c:formatCode>0.0000</c:formatCode>
                <c:ptCount val="12"/>
                <c:pt idx="0">
                  <c:v>16.143999999999998</c:v>
                </c:pt>
                <c:pt idx="1">
                  <c:v>16.692900000000002</c:v>
                </c:pt>
                <c:pt idx="2">
                  <c:v>15.051600000000001</c:v>
                </c:pt>
                <c:pt idx="3">
                  <c:v>15.597799999999999</c:v>
                </c:pt>
                <c:pt idx="4">
                  <c:v>14.171900000000001</c:v>
                </c:pt>
                <c:pt idx="5">
                  <c:v>14.2285</c:v>
                </c:pt>
                <c:pt idx="6">
                  <c:v>13.503299999999999</c:v>
                </c:pt>
                <c:pt idx="7">
                  <c:v>13.998100000000001</c:v>
                </c:pt>
                <c:pt idx="8">
                  <c:v>14.703900000000001</c:v>
                </c:pt>
                <c:pt idx="9">
                  <c:v>16.089200000000002</c:v>
                </c:pt>
                <c:pt idx="10">
                  <c:v>14.7658</c:v>
                </c:pt>
                <c:pt idx="11">
                  <c:v>13.914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68-4930-83D6-3D7A78D8B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'2024'!$M$18</c:f>
          <c:strCache>
            <c:ptCount val="1"/>
            <c:pt idx="0">
              <c:v>Fuel Price Adjustment 2024 - High Voltage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6836796002909277E-2"/>
          <c:y val="0.16632286995515697"/>
          <c:w val="0.93021426538550156"/>
          <c:h val="0.513457858126478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'2024'!$R$3</c:f>
              <c:strCache>
                <c:ptCount val="1"/>
                <c:pt idx="0">
                  <c:v>Fuel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'2024'!$N$5:$N$16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'2024'!$R$5:$R$16</c:f>
              <c:numCache>
                <c:formatCode>0.0000</c:formatCode>
                <c:ptCount val="12"/>
                <c:pt idx="0">
                  <c:v>7.4084000000000003</c:v>
                </c:pt>
                <c:pt idx="1">
                  <c:v>7.3300999999999998</c:v>
                </c:pt>
                <c:pt idx="2">
                  <c:v>7.3597999999999999</c:v>
                </c:pt>
                <c:pt idx="3">
                  <c:v>6.9273999999999996</c:v>
                </c:pt>
                <c:pt idx="4">
                  <c:v>7.0220000000000002</c:v>
                </c:pt>
                <c:pt idx="5">
                  <c:v>7.2516999999999996</c:v>
                </c:pt>
                <c:pt idx="6">
                  <c:v>7.0903999999999998</c:v>
                </c:pt>
                <c:pt idx="7">
                  <c:v>6.8201999999999998</c:v>
                </c:pt>
                <c:pt idx="8">
                  <c:v>6.5248999999999997</c:v>
                </c:pt>
                <c:pt idx="9">
                  <c:v>5.8048999999999999</c:v>
                </c:pt>
                <c:pt idx="10">
                  <c:v>5.6962999999999999</c:v>
                </c:pt>
                <c:pt idx="11">
                  <c:v>5.4814999999999996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5B-4184-8C48-A0091C064796}"/>
            </c:ext>
          </c:extLst>
        </c:ser>
        <c:ser>
          <c:idx val="1"/>
          <c:order val="1"/>
          <c:tx>
            <c:strRef>
              <c:f>'2024'!$S$3</c:f>
              <c:strCache>
                <c:ptCount val="1"/>
                <c:pt idx="0">
                  <c:v>CO2 emissions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'2024'!$N$5:$N$16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'2024'!$S$5:$S$16</c:f>
              <c:numCache>
                <c:formatCode>0.0000</c:formatCode>
                <c:ptCount val="12"/>
                <c:pt idx="0">
                  <c:v>4.8685999999999998</c:v>
                </c:pt>
                <c:pt idx="1">
                  <c:v>4.0667</c:v>
                </c:pt>
                <c:pt idx="2">
                  <c:v>4.4645999999999999</c:v>
                </c:pt>
                <c:pt idx="3">
                  <c:v>5.1689999999999996</c:v>
                </c:pt>
                <c:pt idx="4">
                  <c:v>5.4337999999999997</c:v>
                </c:pt>
                <c:pt idx="5">
                  <c:v>5.2085999999999997</c:v>
                </c:pt>
                <c:pt idx="6">
                  <c:v>5.0327999999999999</c:v>
                </c:pt>
                <c:pt idx="7">
                  <c:v>5.4561000000000002</c:v>
                </c:pt>
                <c:pt idx="8">
                  <c:v>4.923</c:v>
                </c:pt>
                <c:pt idx="9">
                  <c:v>4.9226000000000001</c:v>
                </c:pt>
                <c:pt idx="10">
                  <c:v>5.2363</c:v>
                </c:pt>
                <c:pt idx="11">
                  <c:v>5.3036000000000003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5B-4184-8C48-A0091C064796}"/>
            </c:ext>
          </c:extLst>
        </c:ser>
        <c:ser>
          <c:idx val="2"/>
          <c:order val="2"/>
          <c:tx>
            <c:strRef>
              <c:f>'2024'!$Q$3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'2024'!$N$5:$N$16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'2024'!$Q$5:$Q$16</c:f>
              <c:numCache>
                <c:formatCode>0.0000</c:formatCode>
                <c:ptCount val="12"/>
                <c:pt idx="0">
                  <c:v>12.394</c:v>
                </c:pt>
                <c:pt idx="1">
                  <c:v>11.5223</c:v>
                </c:pt>
                <c:pt idx="2">
                  <c:v>11.9533</c:v>
                </c:pt>
                <c:pt idx="3">
                  <c:v>12.210100000000001</c:v>
                </c:pt>
                <c:pt idx="4">
                  <c:v>12.5709</c:v>
                </c:pt>
                <c:pt idx="5">
                  <c:v>12.589700000000001</c:v>
                </c:pt>
                <c:pt idx="6">
                  <c:v>12.267799999999999</c:v>
                </c:pt>
                <c:pt idx="7">
                  <c:v>12.409599999999999</c:v>
                </c:pt>
                <c:pt idx="8">
                  <c:v>11.5829</c:v>
                </c:pt>
                <c:pt idx="9">
                  <c:v>10.8553</c:v>
                </c:pt>
                <c:pt idx="10">
                  <c:v>11.0525</c:v>
                </c:pt>
                <c:pt idx="11">
                  <c:v>10.8918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5B-4184-8C48-A0091C0647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'2024'!$W$18</c:f>
          <c:strCache>
            <c:ptCount val="1"/>
            <c:pt idx="0">
              <c:v>Fuel Price Adjustment 2024 - Low Voltage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'2024'!$AB$3</c:f>
              <c:strCache>
                <c:ptCount val="1"/>
                <c:pt idx="0">
                  <c:v>Fuel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'2024'!$N$5:$N$16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'2024'!$AB$5:$AB$16</c:f>
              <c:numCache>
                <c:formatCode>0.0000</c:formatCode>
                <c:ptCount val="12"/>
                <c:pt idx="0">
                  <c:v>7.6235999999999997</c:v>
                </c:pt>
                <c:pt idx="1">
                  <c:v>7.5430999999999999</c:v>
                </c:pt>
                <c:pt idx="2">
                  <c:v>7.5735999999999999</c:v>
                </c:pt>
                <c:pt idx="3">
                  <c:v>7.1285999999999996</c:v>
                </c:pt>
                <c:pt idx="4">
                  <c:v>7.2259000000000002</c:v>
                </c:pt>
                <c:pt idx="5">
                  <c:v>7.4623999999999997</c:v>
                </c:pt>
                <c:pt idx="6">
                  <c:v>7.2923</c:v>
                </c:pt>
                <c:pt idx="7">
                  <c:v>7.0143000000000004</c:v>
                </c:pt>
                <c:pt idx="8">
                  <c:v>6.7106000000000003</c:v>
                </c:pt>
                <c:pt idx="9">
                  <c:v>5.9702999999999999</c:v>
                </c:pt>
                <c:pt idx="10">
                  <c:v>5.8585000000000003</c:v>
                </c:pt>
                <c:pt idx="11">
                  <c:v>5.6375999999999999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62-4210-BC92-024E7C4486E6}"/>
            </c:ext>
          </c:extLst>
        </c:ser>
        <c:ser>
          <c:idx val="1"/>
          <c:order val="1"/>
          <c:tx>
            <c:strRef>
              <c:f>'2024'!$AC$3</c:f>
              <c:strCache>
                <c:ptCount val="1"/>
                <c:pt idx="0">
                  <c:v>CO2 emissions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'2024'!$N$5:$N$16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'2024'!$AC$5:$AC$16</c:f>
              <c:numCache>
                <c:formatCode>0.0000</c:formatCode>
                <c:ptCount val="12"/>
                <c:pt idx="0">
                  <c:v>5.01</c:v>
                </c:pt>
                <c:pt idx="1">
                  <c:v>4.1848000000000001</c:v>
                </c:pt>
                <c:pt idx="2">
                  <c:v>4.5942999999999996</c:v>
                </c:pt>
                <c:pt idx="3">
                  <c:v>5.3192000000000004</c:v>
                </c:pt>
                <c:pt idx="4">
                  <c:v>5.5915999999999997</c:v>
                </c:pt>
                <c:pt idx="5">
                  <c:v>5.3598999999999997</c:v>
                </c:pt>
                <c:pt idx="6">
                  <c:v>5.1760999999999999</c:v>
                </c:pt>
                <c:pt idx="7">
                  <c:v>5.6115000000000004</c:v>
                </c:pt>
                <c:pt idx="8">
                  <c:v>5.0632000000000001</c:v>
                </c:pt>
                <c:pt idx="9">
                  <c:v>5.0627000000000004</c:v>
                </c:pt>
                <c:pt idx="10">
                  <c:v>5.3853999999999997</c:v>
                </c:pt>
                <c:pt idx="11">
                  <c:v>5.4546000000000001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62-4210-BC92-024E7C4486E6}"/>
            </c:ext>
          </c:extLst>
        </c:ser>
        <c:ser>
          <c:idx val="2"/>
          <c:order val="2"/>
          <c:tx>
            <c:strRef>
              <c:f>'2024'!$AA$3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'2024'!$N$5:$N$16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'2024'!$AA$5:$AA$16</c:f>
              <c:numCache>
                <c:formatCode>0.0000</c:formatCode>
                <c:ptCount val="12"/>
                <c:pt idx="0">
                  <c:v>12.754</c:v>
                </c:pt>
                <c:pt idx="1">
                  <c:v>11.856999999999999</c:v>
                </c:pt>
                <c:pt idx="2">
                  <c:v>12.3005</c:v>
                </c:pt>
                <c:pt idx="3">
                  <c:v>12.5648</c:v>
                </c:pt>
                <c:pt idx="4">
                  <c:v>12.936</c:v>
                </c:pt>
                <c:pt idx="5">
                  <c:v>12.955399999999999</c:v>
                </c:pt>
                <c:pt idx="6">
                  <c:v>12.617100000000001</c:v>
                </c:pt>
                <c:pt idx="7">
                  <c:v>12.7629</c:v>
                </c:pt>
                <c:pt idx="8">
                  <c:v>11.912699999999999</c:v>
                </c:pt>
                <c:pt idx="9">
                  <c:v>11.164400000000001</c:v>
                </c:pt>
                <c:pt idx="10">
                  <c:v>11.3672</c:v>
                </c:pt>
                <c:pt idx="11">
                  <c:v>11.2019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62-4210-BC92-024E7C448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'2025'!$M$18</c:f>
          <c:strCache>
            <c:ptCount val="1"/>
            <c:pt idx="0">
              <c:v>Fuel Price Adjustment 2025 - High Voltage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0"/>
          <c:tx>
            <c:strRef>
              <c:f>'2025'!$R$3</c:f>
              <c:strCache>
                <c:ptCount val="1"/>
                <c:pt idx="0">
                  <c:v>Fuel</c:v>
                </c:pt>
              </c:strCache>
            </c:strRef>
          </c:tx>
          <c:invertIfNegative val="0"/>
          <c:cat>
            <c:strRef>
              <c:f>'2025'!$N$5:$N$16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'2025'!$R$5:$R$16</c:f>
              <c:numCache>
                <c:formatCode>0.0000</c:formatCode>
                <c:ptCount val="12"/>
                <c:pt idx="0">
                  <c:v>5.4871999999999996</c:v>
                </c:pt>
                <c:pt idx="1">
                  <c:v>5.9093999999999998</c:v>
                </c:pt>
                <c:pt idx="2">
                  <c:v>5.9039000000000001</c:v>
                </c:pt>
                <c:pt idx="3">
                  <c:v>6.1280000000000001</c:v>
                </c:pt>
                <c:pt idx="4">
                  <c:v>5.4901999999999997</c:v>
                </c:pt>
                <c:pt idx="5">
                  <c:v>4.5834000000000001</c:v>
                </c:pt>
                <c:pt idx="6">
                  <c:v>4.1536999999999997</c:v>
                </c:pt>
                <c:pt idx="7">
                  <c:v>4.3063000000000002</c:v>
                </c:pt>
                <c:pt idx="8">
                  <c:v>4.2668999999999997</c:v>
                </c:pt>
                <c:pt idx="9">
                  <c:v>4.0797999999999996</c:v>
                </c:pt>
                <c:pt idx="10">
                  <c:v>3.7930999999999999</c:v>
                </c:pt>
                <c:pt idx="11">
                  <c:v>3.9474999999999998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EDA-4A15-892A-3310AC60481A}"/>
            </c:ext>
          </c:extLst>
        </c:ser>
        <c:ser>
          <c:idx val="4"/>
          <c:order val="1"/>
          <c:tx>
            <c:strRef>
              <c:f>'2025'!$S$3</c:f>
              <c:strCache>
                <c:ptCount val="1"/>
                <c:pt idx="0">
                  <c:v>CO2 emissions</c:v>
                </c:pt>
              </c:strCache>
            </c:strRef>
          </c:tx>
          <c:invertIfNegative val="0"/>
          <c:cat>
            <c:strRef>
              <c:f>'2025'!$N$5:$N$16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'2025'!$S$5:$S$16</c:f>
              <c:numCache>
                <c:formatCode>0.0000</c:formatCode>
                <c:ptCount val="12"/>
                <c:pt idx="0">
                  <c:v>5.5883000000000003</c:v>
                </c:pt>
                <c:pt idx="1">
                  <c:v>5.4238999999999997</c:v>
                </c:pt>
                <c:pt idx="2">
                  <c:v>5.0293000000000001</c:v>
                </c:pt>
                <c:pt idx="3">
                  <c:v>5.1132999999999997</c:v>
                </c:pt>
                <c:pt idx="4">
                  <c:v>5.5683999999999996</c:v>
                </c:pt>
                <c:pt idx="5">
                  <c:v>5.8617999999999997</c:v>
                </c:pt>
                <c:pt idx="6">
                  <c:v>5.4798999999999998</c:v>
                </c:pt>
                <c:pt idx="7">
                  <c:v>5.6386000000000003</c:v>
                </c:pt>
                <c:pt idx="8">
                  <c:v>6.0138999999999996</c:v>
                </c:pt>
                <c:pt idx="9">
                  <c:v>6.1894</c:v>
                </c:pt>
                <c:pt idx="10">
                  <c:v>6.3042999999999996</c:v>
                </c:pt>
                <c:pt idx="11">
                  <c:v>6.4985999999999997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EDA-4A15-892A-3310AC60481A}"/>
            </c:ext>
          </c:extLst>
        </c:ser>
        <c:ser>
          <c:idx val="5"/>
          <c:order val="2"/>
          <c:tx>
            <c:strRef>
              <c:f>'2025'!$Q$3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cat>
            <c:strRef>
              <c:f>'2025'!$N$5:$N$16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'2025'!$Q$5:$Q$16</c:f>
              <c:numCache>
                <c:formatCode>0.0000</c:formatCode>
                <c:ptCount val="12"/>
                <c:pt idx="0">
                  <c:v>11.1891</c:v>
                </c:pt>
                <c:pt idx="1">
                  <c:v>11.455</c:v>
                </c:pt>
                <c:pt idx="2">
                  <c:v>11.0642</c:v>
                </c:pt>
                <c:pt idx="3">
                  <c:v>11.392799999999999</c:v>
                </c:pt>
                <c:pt idx="4">
                  <c:v>11.1996</c:v>
                </c:pt>
                <c:pt idx="5">
                  <c:v>10.560600000000001</c:v>
                </c:pt>
                <c:pt idx="6">
                  <c:v>9.7561999999999998</c:v>
                </c:pt>
                <c:pt idx="7">
                  <c:v>10.0707</c:v>
                </c:pt>
                <c:pt idx="8">
                  <c:v>10.4133</c:v>
                </c:pt>
                <c:pt idx="9">
                  <c:v>10.5054</c:v>
                </c:pt>
                <c:pt idx="10">
                  <c:v>10.220000000000001</c:v>
                </c:pt>
                <c:pt idx="11">
                  <c:v>10.577400000000001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EDA-4A15-892A-3310AC60481A}"/>
            </c:ext>
          </c:extLst>
        </c:ser>
        <c:ser>
          <c:idx val="0"/>
          <c:order val="3"/>
          <c:tx>
            <c:strRef>
              <c:f>'2025'!$AB$3</c:f>
              <c:strCache>
                <c:ptCount val="1"/>
                <c:pt idx="0">
                  <c:v>Fuel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'2025'!$N$5:$N$16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'2025'!$AB$5:$AB$16</c:f>
              <c:numCache>
                <c:formatCode>0.0000</c:formatCode>
                <c:ptCount val="12"/>
                <c:pt idx="0">
                  <c:v>5.6878000000000002</c:v>
                </c:pt>
                <c:pt idx="1">
                  <c:v>6.1253000000000002</c:v>
                </c:pt>
                <c:pt idx="2">
                  <c:v>6.1196000000000002</c:v>
                </c:pt>
                <c:pt idx="3">
                  <c:v>6.3518999999999997</c:v>
                </c:pt>
                <c:pt idx="4">
                  <c:v>5.6906999999999996</c:v>
                </c:pt>
                <c:pt idx="5">
                  <c:v>4.7508999999999997</c:v>
                </c:pt>
                <c:pt idx="6">
                  <c:v>4.3099999999999996</c:v>
                </c:pt>
                <c:pt idx="7">
                  <c:v>4.4682000000000004</c:v>
                </c:pt>
                <c:pt idx="8">
                  <c:v>4.4275000000000002</c:v>
                </c:pt>
                <c:pt idx="9">
                  <c:v>4.2333999999999996</c:v>
                </c:pt>
                <c:pt idx="10">
                  <c:v>3.9358</c:v>
                </c:pt>
                <c:pt idx="11">
                  <c:v>4.0960999999999999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EDA-4A15-892A-3310AC60481A}"/>
            </c:ext>
          </c:extLst>
        </c:ser>
        <c:ser>
          <c:idx val="1"/>
          <c:order val="4"/>
          <c:tx>
            <c:strRef>
              <c:f>'2025'!$AC$3</c:f>
              <c:strCache>
                <c:ptCount val="1"/>
                <c:pt idx="0">
                  <c:v>CO2 emissions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'2025'!$N$5:$N$16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'2025'!$AC$5:$AC$16</c:f>
              <c:numCache>
                <c:formatCode>0.0000</c:formatCode>
                <c:ptCount val="12"/>
                <c:pt idx="0">
                  <c:v>5.7925000000000004</c:v>
                </c:pt>
                <c:pt idx="1">
                  <c:v>5.6220999999999997</c:v>
                </c:pt>
                <c:pt idx="2">
                  <c:v>5.2130999999999998</c:v>
                </c:pt>
                <c:pt idx="3">
                  <c:v>5.3002000000000002</c:v>
                </c:pt>
                <c:pt idx="4">
                  <c:v>5.7720000000000002</c:v>
                </c:pt>
                <c:pt idx="5">
                  <c:v>6.0759999999999996</c:v>
                </c:pt>
                <c:pt idx="6">
                  <c:v>5.6860999999999997</c:v>
                </c:pt>
                <c:pt idx="7">
                  <c:v>5.8507999999999996</c:v>
                </c:pt>
                <c:pt idx="8">
                  <c:v>6.2401</c:v>
                </c:pt>
                <c:pt idx="9">
                  <c:v>6.4222000000000001</c:v>
                </c:pt>
                <c:pt idx="10">
                  <c:v>6.5415000000000001</c:v>
                </c:pt>
                <c:pt idx="11">
                  <c:v>6.7431000000000001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EDA-4A15-892A-3310AC60481A}"/>
            </c:ext>
          </c:extLst>
        </c:ser>
        <c:ser>
          <c:idx val="2"/>
          <c:order val="5"/>
          <c:tx>
            <c:strRef>
              <c:f>'2025'!$AA$3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'2025'!$N$5:$N$16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'2025'!$AA$5:$AA$16</c:f>
              <c:numCache>
                <c:formatCode>0.0000</c:formatCode>
                <c:ptCount val="12"/>
                <c:pt idx="0">
                  <c:v>11.598000000000001</c:v>
                </c:pt>
                <c:pt idx="1">
                  <c:v>11.8736</c:v>
                </c:pt>
                <c:pt idx="2">
                  <c:v>11.468500000000001</c:v>
                </c:pt>
                <c:pt idx="3">
                  <c:v>11.809200000000001</c:v>
                </c:pt>
                <c:pt idx="4">
                  <c:v>11.6089</c:v>
                </c:pt>
                <c:pt idx="5">
                  <c:v>10.9465</c:v>
                </c:pt>
                <c:pt idx="6">
                  <c:v>10.1233</c:v>
                </c:pt>
                <c:pt idx="7">
                  <c:v>10.4496</c:v>
                </c:pt>
                <c:pt idx="8">
                  <c:v>10.805099999999999</c:v>
                </c:pt>
                <c:pt idx="9">
                  <c:v>10.796900000000001</c:v>
                </c:pt>
                <c:pt idx="10">
                  <c:v>10.6045</c:v>
                </c:pt>
                <c:pt idx="11">
                  <c:v>10.9754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EDA-4A15-892A-3310AC604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'2025'!$W$18</c:f>
          <c:strCache>
            <c:ptCount val="1"/>
            <c:pt idx="0">
              <c:v>Fuel Price Adjustment 2025 - Low Voltage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'2025'!$AB$3</c:f>
              <c:strCache>
                <c:ptCount val="1"/>
                <c:pt idx="0">
                  <c:v>Fuel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'2025'!$N$5:$N$16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'2025'!$AB$5:$AB$16</c:f>
              <c:numCache>
                <c:formatCode>0.0000</c:formatCode>
                <c:ptCount val="12"/>
                <c:pt idx="0">
                  <c:v>5.6878000000000002</c:v>
                </c:pt>
                <c:pt idx="1">
                  <c:v>6.1253000000000002</c:v>
                </c:pt>
                <c:pt idx="2">
                  <c:v>6.1196000000000002</c:v>
                </c:pt>
                <c:pt idx="3">
                  <c:v>6.3518999999999997</c:v>
                </c:pt>
                <c:pt idx="4">
                  <c:v>5.6906999999999996</c:v>
                </c:pt>
                <c:pt idx="5">
                  <c:v>4.7508999999999997</c:v>
                </c:pt>
                <c:pt idx="6">
                  <c:v>4.3099999999999996</c:v>
                </c:pt>
                <c:pt idx="7">
                  <c:v>4.4682000000000004</c:v>
                </c:pt>
                <c:pt idx="8">
                  <c:v>4.4275000000000002</c:v>
                </c:pt>
                <c:pt idx="9">
                  <c:v>4.2333999999999996</c:v>
                </c:pt>
                <c:pt idx="10">
                  <c:v>3.9358</c:v>
                </c:pt>
                <c:pt idx="11">
                  <c:v>4.0960999999999999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58-4CD0-9E6C-03638263C107}"/>
            </c:ext>
          </c:extLst>
        </c:ser>
        <c:ser>
          <c:idx val="1"/>
          <c:order val="1"/>
          <c:tx>
            <c:strRef>
              <c:f>'2025'!$AC$3</c:f>
              <c:strCache>
                <c:ptCount val="1"/>
                <c:pt idx="0">
                  <c:v>CO2 emissions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'2025'!$N$5:$N$16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'2025'!$AC$5:$AC$16</c:f>
              <c:numCache>
                <c:formatCode>0.0000</c:formatCode>
                <c:ptCount val="12"/>
                <c:pt idx="0">
                  <c:v>5.7925000000000004</c:v>
                </c:pt>
                <c:pt idx="1">
                  <c:v>5.6220999999999997</c:v>
                </c:pt>
                <c:pt idx="2">
                  <c:v>5.2130999999999998</c:v>
                </c:pt>
                <c:pt idx="3">
                  <c:v>5.3002000000000002</c:v>
                </c:pt>
                <c:pt idx="4">
                  <c:v>5.7720000000000002</c:v>
                </c:pt>
                <c:pt idx="5">
                  <c:v>6.0759999999999996</c:v>
                </c:pt>
                <c:pt idx="6">
                  <c:v>5.6860999999999997</c:v>
                </c:pt>
                <c:pt idx="7">
                  <c:v>5.8507999999999996</c:v>
                </c:pt>
                <c:pt idx="8">
                  <c:v>6.2401</c:v>
                </c:pt>
                <c:pt idx="9">
                  <c:v>6.4222000000000001</c:v>
                </c:pt>
                <c:pt idx="10">
                  <c:v>6.5415000000000001</c:v>
                </c:pt>
                <c:pt idx="11">
                  <c:v>6.7431000000000001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58-4CD0-9E6C-03638263C107}"/>
            </c:ext>
          </c:extLst>
        </c:ser>
        <c:ser>
          <c:idx val="2"/>
          <c:order val="2"/>
          <c:tx>
            <c:strRef>
              <c:f>'2025'!$AA$3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'2025'!$N$5:$N$16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'2025'!$AA$5:$AA$16</c:f>
              <c:numCache>
                <c:formatCode>0.0000</c:formatCode>
                <c:ptCount val="12"/>
                <c:pt idx="0">
                  <c:v>11.598000000000001</c:v>
                </c:pt>
                <c:pt idx="1">
                  <c:v>11.8736</c:v>
                </c:pt>
                <c:pt idx="2">
                  <c:v>11.468500000000001</c:v>
                </c:pt>
                <c:pt idx="3">
                  <c:v>11.809200000000001</c:v>
                </c:pt>
                <c:pt idx="4">
                  <c:v>11.6089</c:v>
                </c:pt>
                <c:pt idx="5">
                  <c:v>10.9465</c:v>
                </c:pt>
                <c:pt idx="6">
                  <c:v>10.1233</c:v>
                </c:pt>
                <c:pt idx="7">
                  <c:v>10.4496</c:v>
                </c:pt>
                <c:pt idx="8">
                  <c:v>10.805099999999999</c:v>
                </c:pt>
                <c:pt idx="9">
                  <c:v>10.796900000000001</c:v>
                </c:pt>
                <c:pt idx="10">
                  <c:v>10.6045</c:v>
                </c:pt>
                <c:pt idx="11">
                  <c:v>10.9754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58-4CD0-9E6C-03638263C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'2026'!$M$18</c:f>
          <c:strCache>
            <c:ptCount val="1"/>
            <c:pt idx="0">
              <c:v>Fuel Price Adjustment 2026 - High Voltage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0"/>
          <c:tx>
            <c:strRef>
              <c:f>'2026'!$R$3</c:f>
              <c:strCache>
                <c:ptCount val="1"/>
                <c:pt idx="0">
                  <c:v>Fuel</c:v>
                </c:pt>
              </c:strCache>
            </c:strRef>
          </c:tx>
          <c:invertIfNegative val="0"/>
          <c:cat>
            <c:strRef>
              <c:f>'2026'!$N$5:$N$16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'2026'!$R$5:$R$16</c:f>
              <c:numCache>
                <c:formatCode>0.0000</c:formatCode>
                <c:ptCount val="12"/>
                <c:pt idx="0">
                  <c:v>3.0550999999999999</c:v>
                </c:pt>
                <c:pt idx="1">
                  <c:v>2.7528000000000001</c:v>
                </c:pt>
                <c:pt idx="2">
                  <c:v>2.5190999999999999</c:v>
                </c:pt>
                <c:pt idx="3">
                  <c:v>1.6738999999999999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AA-464D-9690-C6A843AAF617}"/>
            </c:ext>
          </c:extLst>
        </c:ser>
        <c:ser>
          <c:idx val="4"/>
          <c:order val="1"/>
          <c:tx>
            <c:strRef>
              <c:f>'2026'!$S$3</c:f>
              <c:strCache>
                <c:ptCount val="1"/>
                <c:pt idx="0">
                  <c:v>CO2 emissions</c:v>
                </c:pt>
              </c:strCache>
            </c:strRef>
          </c:tx>
          <c:invertIfNegative val="0"/>
          <c:cat>
            <c:strRef>
              <c:f>'2026'!$N$5:$N$16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'2026'!$S$5:$S$16</c:f>
              <c:numCache>
                <c:formatCode>0.0000</c:formatCode>
                <c:ptCount val="12"/>
                <c:pt idx="0">
                  <c:v>6.6052</c:v>
                </c:pt>
                <c:pt idx="1">
                  <c:v>5.5566000000000004</c:v>
                </c:pt>
                <c:pt idx="2">
                  <c:v>5.3197000000000001</c:v>
                </c:pt>
                <c:pt idx="3">
                  <c:v>0.86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AA-464D-9690-C6A843AAF617}"/>
            </c:ext>
          </c:extLst>
        </c:ser>
        <c:ser>
          <c:idx val="5"/>
          <c:order val="2"/>
          <c:tx>
            <c:strRef>
              <c:f>'2026'!$Q$3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cat>
            <c:strRef>
              <c:f>'2026'!$N$5:$N$16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'2026'!$Q$5:$Q$16</c:f>
              <c:numCache>
                <c:formatCode>0.0000</c:formatCode>
                <c:ptCount val="12"/>
                <c:pt idx="0">
                  <c:v>9.7782</c:v>
                </c:pt>
                <c:pt idx="1">
                  <c:v>8.4335000000000004</c:v>
                </c:pt>
                <c:pt idx="2">
                  <c:v>7.9447999999999999</c:v>
                </c:pt>
                <c:pt idx="3">
                  <c:v>2.5520999999999998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AA-464D-9690-C6A843AAF617}"/>
            </c:ext>
          </c:extLst>
        </c:ser>
        <c:ser>
          <c:idx val="0"/>
          <c:order val="3"/>
          <c:tx>
            <c:strRef>
              <c:f>'2026'!$AB$3</c:f>
              <c:strCache>
                <c:ptCount val="1"/>
                <c:pt idx="0">
                  <c:v>Fuel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'2026'!$N$5:$N$16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'2026'!$AB$5:$AB$16</c:f>
              <c:numCache>
                <c:formatCode>0.0000</c:formatCode>
                <c:ptCount val="12"/>
                <c:pt idx="0">
                  <c:v>3.17</c:v>
                </c:pt>
                <c:pt idx="1">
                  <c:v>2.8563999999999998</c:v>
                </c:pt>
                <c:pt idx="2">
                  <c:v>2.6137999999999999</c:v>
                </c:pt>
                <c:pt idx="3">
                  <c:v>1.4608000000000001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AA-464D-9690-C6A843AAF617}"/>
            </c:ext>
          </c:extLst>
        </c:ser>
        <c:ser>
          <c:idx val="1"/>
          <c:order val="4"/>
          <c:tx>
            <c:strRef>
              <c:f>'2026'!$AC$3</c:f>
              <c:strCache>
                <c:ptCount val="1"/>
                <c:pt idx="0">
                  <c:v>CO2 emissions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'2026'!$N$5:$N$16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'2026'!$AC$5:$AC$16</c:f>
              <c:numCache>
                <c:formatCode>0.0000</c:formatCode>
                <c:ptCount val="12"/>
                <c:pt idx="0">
                  <c:v>6.8536999999999999</c:v>
                </c:pt>
                <c:pt idx="1">
                  <c:v>5.7656000000000001</c:v>
                </c:pt>
                <c:pt idx="2">
                  <c:v>5.5198999999999998</c:v>
                </c:pt>
                <c:pt idx="3">
                  <c:v>0.89980000000000004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AA-464D-9690-C6A843AAF617}"/>
            </c:ext>
          </c:extLst>
        </c:ser>
        <c:ser>
          <c:idx val="2"/>
          <c:order val="5"/>
          <c:tx>
            <c:strRef>
              <c:f>'2026'!$AA$3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'2026'!$N$5:$N$16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'2026'!$AA$5:$AA$16</c:f>
              <c:numCache>
                <c:formatCode>0.0000</c:formatCode>
                <c:ptCount val="12"/>
                <c:pt idx="0">
                  <c:v>10.146100000000001</c:v>
                </c:pt>
                <c:pt idx="1">
                  <c:v>8.7507999999999999</c:v>
                </c:pt>
                <c:pt idx="2">
                  <c:v>8.2437000000000005</c:v>
                </c:pt>
                <c:pt idx="3">
                  <c:v>2.6701000000000001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3AA-464D-9690-C6A843AAF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'2026'!$W$18</c:f>
          <c:strCache>
            <c:ptCount val="1"/>
            <c:pt idx="0">
              <c:v>Fuel Price Adjustment 2026 - Low Voltage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'2026'!$AB$3</c:f>
              <c:strCache>
                <c:ptCount val="1"/>
                <c:pt idx="0">
                  <c:v>Fuel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'2026'!$N$5:$N$16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'2026'!$AB$5:$AB$16</c:f>
              <c:numCache>
                <c:formatCode>0.0000</c:formatCode>
                <c:ptCount val="12"/>
                <c:pt idx="0">
                  <c:v>3.17</c:v>
                </c:pt>
                <c:pt idx="1">
                  <c:v>2.8563999999999998</c:v>
                </c:pt>
                <c:pt idx="2">
                  <c:v>2.6137999999999999</c:v>
                </c:pt>
                <c:pt idx="3">
                  <c:v>1.4608000000000001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36-45B5-819A-8E5D5D9C5AEE}"/>
            </c:ext>
          </c:extLst>
        </c:ser>
        <c:ser>
          <c:idx val="1"/>
          <c:order val="1"/>
          <c:tx>
            <c:strRef>
              <c:f>'2026'!$AC$3</c:f>
              <c:strCache>
                <c:ptCount val="1"/>
                <c:pt idx="0">
                  <c:v>CO2 emissions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'2026'!$N$5:$N$16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'2026'!$AC$5:$AC$16</c:f>
              <c:numCache>
                <c:formatCode>0.0000</c:formatCode>
                <c:ptCount val="12"/>
                <c:pt idx="0">
                  <c:v>6.8536999999999999</c:v>
                </c:pt>
                <c:pt idx="1">
                  <c:v>5.7656000000000001</c:v>
                </c:pt>
                <c:pt idx="2">
                  <c:v>5.5198999999999998</c:v>
                </c:pt>
                <c:pt idx="3">
                  <c:v>0.89980000000000004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36-45B5-819A-8E5D5D9C5AEE}"/>
            </c:ext>
          </c:extLst>
        </c:ser>
        <c:ser>
          <c:idx val="2"/>
          <c:order val="2"/>
          <c:tx>
            <c:strRef>
              <c:f>'2026'!$AA$3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'2026'!$N$5:$N$16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'2026'!$AA$5:$AA$16</c:f>
              <c:numCache>
                <c:formatCode>0.0000</c:formatCode>
                <c:ptCount val="12"/>
                <c:pt idx="0">
                  <c:v>10.146100000000001</c:v>
                </c:pt>
                <c:pt idx="1">
                  <c:v>8.7507999999999999</c:v>
                </c:pt>
                <c:pt idx="2">
                  <c:v>8.2437000000000005</c:v>
                </c:pt>
                <c:pt idx="3">
                  <c:v>2.6701000000000001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36-45B5-819A-8E5D5D9C5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Fuel Price Adjustment - High Voltage  (c/kWh)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3"/>
          <c:order val="0"/>
          <c:tx>
            <c:strRef>
              <c:f>'2013-26'!$E$2</c:f>
              <c:strCache>
                <c:ptCount val="1"/>
                <c:pt idx="0">
                  <c:v>Fuel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'2013-26'!$A$4:$A$163</c:f>
              <c:numCache>
                <c:formatCode>General</c:formatCode>
                <c:ptCount val="160"/>
                <c:pt idx="0">
                  <c:v>2013</c:v>
                </c:pt>
                <c:pt idx="1">
                  <c:v>2013</c:v>
                </c:pt>
                <c:pt idx="2">
                  <c:v>2013</c:v>
                </c:pt>
                <c:pt idx="3">
                  <c:v>2013</c:v>
                </c:pt>
                <c:pt idx="4">
                  <c:v>2013</c:v>
                </c:pt>
                <c:pt idx="5">
                  <c:v>2013</c:v>
                </c:pt>
                <c:pt idx="6">
                  <c:v>2013</c:v>
                </c:pt>
                <c:pt idx="7">
                  <c:v>2013</c:v>
                </c:pt>
                <c:pt idx="8">
                  <c:v>2013</c:v>
                </c:pt>
                <c:pt idx="9">
                  <c:v>2013</c:v>
                </c:pt>
                <c:pt idx="10">
                  <c:v>2013</c:v>
                </c:pt>
                <c:pt idx="11">
                  <c:v>2013</c:v>
                </c:pt>
                <c:pt idx="12">
                  <c:v>2014</c:v>
                </c:pt>
                <c:pt idx="13">
                  <c:v>2014</c:v>
                </c:pt>
                <c:pt idx="14">
                  <c:v>2014</c:v>
                </c:pt>
                <c:pt idx="15">
                  <c:v>2014</c:v>
                </c:pt>
                <c:pt idx="16">
                  <c:v>2014</c:v>
                </c:pt>
                <c:pt idx="17">
                  <c:v>2014</c:v>
                </c:pt>
                <c:pt idx="18">
                  <c:v>2014</c:v>
                </c:pt>
                <c:pt idx="19">
                  <c:v>2014</c:v>
                </c:pt>
                <c:pt idx="20">
                  <c:v>2014</c:v>
                </c:pt>
                <c:pt idx="21">
                  <c:v>2014</c:v>
                </c:pt>
                <c:pt idx="22">
                  <c:v>2014</c:v>
                </c:pt>
                <c:pt idx="23">
                  <c:v>2014</c:v>
                </c:pt>
                <c:pt idx="24">
                  <c:v>2015</c:v>
                </c:pt>
                <c:pt idx="25">
                  <c:v>2015</c:v>
                </c:pt>
                <c:pt idx="26">
                  <c:v>2015</c:v>
                </c:pt>
                <c:pt idx="27">
                  <c:v>2015</c:v>
                </c:pt>
                <c:pt idx="28">
                  <c:v>2015</c:v>
                </c:pt>
                <c:pt idx="29">
                  <c:v>2015</c:v>
                </c:pt>
                <c:pt idx="30">
                  <c:v>2015</c:v>
                </c:pt>
                <c:pt idx="31">
                  <c:v>2015</c:v>
                </c:pt>
                <c:pt idx="32">
                  <c:v>2015</c:v>
                </c:pt>
                <c:pt idx="33">
                  <c:v>2015</c:v>
                </c:pt>
                <c:pt idx="34">
                  <c:v>2015</c:v>
                </c:pt>
                <c:pt idx="35">
                  <c:v>2015</c:v>
                </c:pt>
                <c:pt idx="36">
                  <c:v>2016</c:v>
                </c:pt>
                <c:pt idx="37">
                  <c:v>2016</c:v>
                </c:pt>
                <c:pt idx="38">
                  <c:v>2016</c:v>
                </c:pt>
                <c:pt idx="39">
                  <c:v>2016</c:v>
                </c:pt>
                <c:pt idx="40">
                  <c:v>2016</c:v>
                </c:pt>
                <c:pt idx="41">
                  <c:v>2016</c:v>
                </c:pt>
                <c:pt idx="42">
                  <c:v>2016</c:v>
                </c:pt>
                <c:pt idx="43">
                  <c:v>2016</c:v>
                </c:pt>
                <c:pt idx="44">
                  <c:v>2016</c:v>
                </c:pt>
                <c:pt idx="45">
                  <c:v>2016</c:v>
                </c:pt>
                <c:pt idx="46">
                  <c:v>2016</c:v>
                </c:pt>
                <c:pt idx="47">
                  <c:v>2016</c:v>
                </c:pt>
                <c:pt idx="48">
                  <c:v>2017</c:v>
                </c:pt>
                <c:pt idx="49">
                  <c:v>2017</c:v>
                </c:pt>
                <c:pt idx="50">
                  <c:v>2017</c:v>
                </c:pt>
                <c:pt idx="51">
                  <c:v>2017</c:v>
                </c:pt>
                <c:pt idx="52">
                  <c:v>2017</c:v>
                </c:pt>
                <c:pt idx="53">
                  <c:v>2017</c:v>
                </c:pt>
                <c:pt idx="54">
                  <c:v>2017</c:v>
                </c:pt>
                <c:pt idx="55">
                  <c:v>2017</c:v>
                </c:pt>
                <c:pt idx="56">
                  <c:v>2017</c:v>
                </c:pt>
                <c:pt idx="57">
                  <c:v>2017</c:v>
                </c:pt>
                <c:pt idx="58">
                  <c:v>2017</c:v>
                </c:pt>
                <c:pt idx="59">
                  <c:v>2017</c:v>
                </c:pt>
                <c:pt idx="60">
                  <c:v>2018</c:v>
                </c:pt>
                <c:pt idx="61">
                  <c:v>2018</c:v>
                </c:pt>
                <c:pt idx="62">
                  <c:v>2018</c:v>
                </c:pt>
                <c:pt idx="63">
                  <c:v>2018</c:v>
                </c:pt>
                <c:pt idx="64">
                  <c:v>2018</c:v>
                </c:pt>
                <c:pt idx="65">
                  <c:v>2018</c:v>
                </c:pt>
                <c:pt idx="66">
                  <c:v>2018</c:v>
                </c:pt>
                <c:pt idx="67">
                  <c:v>2018</c:v>
                </c:pt>
                <c:pt idx="68">
                  <c:v>2018</c:v>
                </c:pt>
                <c:pt idx="69">
                  <c:v>2018</c:v>
                </c:pt>
                <c:pt idx="70">
                  <c:v>2018</c:v>
                </c:pt>
                <c:pt idx="71">
                  <c:v>2018</c:v>
                </c:pt>
                <c:pt idx="72">
                  <c:v>2019</c:v>
                </c:pt>
                <c:pt idx="73">
                  <c:v>2019</c:v>
                </c:pt>
                <c:pt idx="74">
                  <c:v>2019</c:v>
                </c:pt>
                <c:pt idx="75">
                  <c:v>2019</c:v>
                </c:pt>
                <c:pt idx="76">
                  <c:v>2019</c:v>
                </c:pt>
                <c:pt idx="77">
                  <c:v>2019</c:v>
                </c:pt>
                <c:pt idx="78">
                  <c:v>2019</c:v>
                </c:pt>
                <c:pt idx="79">
                  <c:v>2019</c:v>
                </c:pt>
                <c:pt idx="80">
                  <c:v>2019</c:v>
                </c:pt>
                <c:pt idx="81">
                  <c:v>2019</c:v>
                </c:pt>
                <c:pt idx="82">
                  <c:v>2019</c:v>
                </c:pt>
                <c:pt idx="83">
                  <c:v>2019</c:v>
                </c:pt>
                <c:pt idx="84">
                  <c:v>2020</c:v>
                </c:pt>
                <c:pt idx="85">
                  <c:v>2020</c:v>
                </c:pt>
                <c:pt idx="86">
                  <c:v>2020</c:v>
                </c:pt>
                <c:pt idx="87">
                  <c:v>2020</c:v>
                </c:pt>
                <c:pt idx="88">
                  <c:v>2020</c:v>
                </c:pt>
                <c:pt idx="89">
                  <c:v>2020</c:v>
                </c:pt>
                <c:pt idx="90">
                  <c:v>2020</c:v>
                </c:pt>
                <c:pt idx="91">
                  <c:v>2020</c:v>
                </c:pt>
                <c:pt idx="92">
                  <c:v>2020</c:v>
                </c:pt>
                <c:pt idx="93">
                  <c:v>2020</c:v>
                </c:pt>
                <c:pt idx="94">
                  <c:v>2020</c:v>
                </c:pt>
                <c:pt idx="95">
                  <c:v>2020</c:v>
                </c:pt>
                <c:pt idx="96">
                  <c:v>2021</c:v>
                </c:pt>
                <c:pt idx="97">
                  <c:v>2021</c:v>
                </c:pt>
                <c:pt idx="98">
                  <c:v>2021</c:v>
                </c:pt>
                <c:pt idx="99">
                  <c:v>2021</c:v>
                </c:pt>
                <c:pt idx="100">
                  <c:v>2021</c:v>
                </c:pt>
                <c:pt idx="101">
                  <c:v>2021</c:v>
                </c:pt>
                <c:pt idx="102">
                  <c:v>2021</c:v>
                </c:pt>
                <c:pt idx="103">
                  <c:v>2021</c:v>
                </c:pt>
                <c:pt idx="104">
                  <c:v>2021</c:v>
                </c:pt>
                <c:pt idx="105">
                  <c:v>2021</c:v>
                </c:pt>
                <c:pt idx="106">
                  <c:v>2021</c:v>
                </c:pt>
                <c:pt idx="107">
                  <c:v>2021</c:v>
                </c:pt>
                <c:pt idx="108">
                  <c:v>2022</c:v>
                </c:pt>
                <c:pt idx="109">
                  <c:v>2022</c:v>
                </c:pt>
                <c:pt idx="110">
                  <c:v>2022</c:v>
                </c:pt>
                <c:pt idx="111">
                  <c:v>2022</c:v>
                </c:pt>
                <c:pt idx="112">
                  <c:v>2022</c:v>
                </c:pt>
                <c:pt idx="113">
                  <c:v>2022</c:v>
                </c:pt>
                <c:pt idx="114">
                  <c:v>2022</c:v>
                </c:pt>
                <c:pt idx="115">
                  <c:v>2022</c:v>
                </c:pt>
                <c:pt idx="116">
                  <c:v>2022</c:v>
                </c:pt>
                <c:pt idx="117">
                  <c:v>2022</c:v>
                </c:pt>
                <c:pt idx="118">
                  <c:v>2022</c:v>
                </c:pt>
                <c:pt idx="119">
                  <c:v>2022</c:v>
                </c:pt>
                <c:pt idx="120">
                  <c:v>2023</c:v>
                </c:pt>
                <c:pt idx="121">
                  <c:v>2023</c:v>
                </c:pt>
                <c:pt idx="122">
                  <c:v>2023</c:v>
                </c:pt>
                <c:pt idx="123">
                  <c:v>2023</c:v>
                </c:pt>
                <c:pt idx="124">
                  <c:v>2023</c:v>
                </c:pt>
                <c:pt idx="125">
                  <c:v>2023</c:v>
                </c:pt>
                <c:pt idx="126">
                  <c:v>2023</c:v>
                </c:pt>
                <c:pt idx="127">
                  <c:v>2023</c:v>
                </c:pt>
                <c:pt idx="128">
                  <c:v>2023</c:v>
                </c:pt>
                <c:pt idx="129">
                  <c:v>2023</c:v>
                </c:pt>
                <c:pt idx="130">
                  <c:v>2023</c:v>
                </c:pt>
                <c:pt idx="131">
                  <c:v>2023</c:v>
                </c:pt>
                <c:pt idx="132">
                  <c:v>2024</c:v>
                </c:pt>
                <c:pt idx="133">
                  <c:v>2024</c:v>
                </c:pt>
                <c:pt idx="134">
                  <c:v>2024</c:v>
                </c:pt>
                <c:pt idx="135">
                  <c:v>2024</c:v>
                </c:pt>
                <c:pt idx="136">
                  <c:v>2024</c:v>
                </c:pt>
                <c:pt idx="137">
                  <c:v>2024</c:v>
                </c:pt>
                <c:pt idx="138">
                  <c:v>2024</c:v>
                </c:pt>
                <c:pt idx="139">
                  <c:v>2024</c:v>
                </c:pt>
                <c:pt idx="140">
                  <c:v>2024</c:v>
                </c:pt>
                <c:pt idx="141">
                  <c:v>2024</c:v>
                </c:pt>
                <c:pt idx="142">
                  <c:v>2024</c:v>
                </c:pt>
                <c:pt idx="143">
                  <c:v>2024</c:v>
                </c:pt>
                <c:pt idx="144">
                  <c:v>2025</c:v>
                </c:pt>
                <c:pt idx="145">
                  <c:v>2025</c:v>
                </c:pt>
                <c:pt idx="146">
                  <c:v>2025</c:v>
                </c:pt>
                <c:pt idx="147">
                  <c:v>2025</c:v>
                </c:pt>
                <c:pt idx="148">
                  <c:v>2025</c:v>
                </c:pt>
                <c:pt idx="149">
                  <c:v>2025</c:v>
                </c:pt>
                <c:pt idx="150">
                  <c:v>2025</c:v>
                </c:pt>
                <c:pt idx="151">
                  <c:v>2025</c:v>
                </c:pt>
                <c:pt idx="152">
                  <c:v>2025</c:v>
                </c:pt>
                <c:pt idx="153">
                  <c:v>2025</c:v>
                </c:pt>
                <c:pt idx="154">
                  <c:v>2025</c:v>
                </c:pt>
                <c:pt idx="155">
                  <c:v>2025</c:v>
                </c:pt>
                <c:pt idx="156">
                  <c:v>2026</c:v>
                </c:pt>
                <c:pt idx="157">
                  <c:v>2026</c:v>
                </c:pt>
                <c:pt idx="158">
                  <c:v>2026</c:v>
                </c:pt>
                <c:pt idx="159">
                  <c:v>2026</c:v>
                </c:pt>
              </c:numCache>
            </c:numRef>
          </c:cat>
          <c:val>
            <c:numRef>
              <c:f>'2013-26'!$E$4:$E$163</c:f>
              <c:numCache>
                <c:formatCode>0.0000</c:formatCode>
                <c:ptCount val="160"/>
                <c:pt idx="0">
                  <c:v>6.1078000000000001</c:v>
                </c:pt>
                <c:pt idx="1">
                  <c:v>6.8338100000000006</c:v>
                </c:pt>
                <c:pt idx="2">
                  <c:v>7.08094</c:v>
                </c:pt>
                <c:pt idx="3">
                  <c:v>6.8734000000000002</c:v>
                </c:pt>
                <c:pt idx="4">
                  <c:v>6.6448999999999998</c:v>
                </c:pt>
                <c:pt idx="5">
                  <c:v>6.3438999999999997</c:v>
                </c:pt>
                <c:pt idx="6">
                  <c:v>6</c:v>
                </c:pt>
                <c:pt idx="7">
                  <c:v>5.6715999999999998</c:v>
                </c:pt>
                <c:pt idx="8">
                  <c:v>5.5655999999999999</c:v>
                </c:pt>
                <c:pt idx="9">
                  <c:v>5.4407000000000005</c:v>
                </c:pt>
                <c:pt idx="10">
                  <c:v>4.4588999999999999</c:v>
                </c:pt>
                <c:pt idx="11">
                  <c:v>4.3197000000000001</c:v>
                </c:pt>
                <c:pt idx="12">
                  <c:v>3.8380999999999998</c:v>
                </c:pt>
                <c:pt idx="13">
                  <c:v>4.3851999999999993</c:v>
                </c:pt>
                <c:pt idx="14">
                  <c:v>4.6315</c:v>
                </c:pt>
                <c:pt idx="15">
                  <c:v>4.4054000000000002</c:v>
                </c:pt>
                <c:pt idx="16">
                  <c:v>4.4935</c:v>
                </c:pt>
                <c:pt idx="17">
                  <c:v>4.9277999999999995</c:v>
                </c:pt>
                <c:pt idx="18">
                  <c:v>5.33</c:v>
                </c:pt>
                <c:pt idx="19">
                  <c:v>5.2299999999999995</c:v>
                </c:pt>
                <c:pt idx="20">
                  <c:v>4.9824999999999999</c:v>
                </c:pt>
                <c:pt idx="21">
                  <c:v>4.8730000000000002</c:v>
                </c:pt>
                <c:pt idx="22">
                  <c:v>3.62</c:v>
                </c:pt>
                <c:pt idx="23">
                  <c:v>3.5831</c:v>
                </c:pt>
                <c:pt idx="24">
                  <c:v>2.3395000000000001</c:v>
                </c:pt>
                <c:pt idx="25">
                  <c:v>0.94009999999999994</c:v>
                </c:pt>
                <c:pt idx="26">
                  <c:v>0.74139999999999995</c:v>
                </c:pt>
                <c:pt idx="27">
                  <c:v>0.42120000000000007</c:v>
                </c:pt>
                <c:pt idx="28">
                  <c:v>0.26190000000000002</c:v>
                </c:pt>
                <c:pt idx="29">
                  <c:v>0.66500000000000004</c:v>
                </c:pt>
                <c:pt idx="30">
                  <c:v>0.57619999999999993</c:v>
                </c:pt>
                <c:pt idx="31">
                  <c:v>1.1627999999999998</c:v>
                </c:pt>
                <c:pt idx="32">
                  <c:v>0.10199999999999998</c:v>
                </c:pt>
                <c:pt idx="33">
                  <c:v>-0.1464</c:v>
                </c:pt>
                <c:pt idx="34">
                  <c:v>-0.83160000000000001</c:v>
                </c:pt>
                <c:pt idx="35">
                  <c:v>-0.86399999999999999</c:v>
                </c:pt>
                <c:pt idx="36">
                  <c:v>-1.8071999999999999</c:v>
                </c:pt>
                <c:pt idx="37">
                  <c:v>-2.1107999999999998</c:v>
                </c:pt>
                <c:pt idx="38">
                  <c:v>-3.0672000000000001</c:v>
                </c:pt>
                <c:pt idx="39">
                  <c:v>-2.7587999999999999</c:v>
                </c:pt>
                <c:pt idx="40">
                  <c:v>-2.9424000000000001</c:v>
                </c:pt>
                <c:pt idx="41">
                  <c:v>-2.4351000000000003</c:v>
                </c:pt>
                <c:pt idx="42">
                  <c:v>-1.2749000000000001</c:v>
                </c:pt>
                <c:pt idx="43">
                  <c:v>-1.1577999999999999</c:v>
                </c:pt>
                <c:pt idx="44">
                  <c:v>-0.99549999999999994</c:v>
                </c:pt>
                <c:pt idx="45">
                  <c:v>-1.0247999999999999</c:v>
                </c:pt>
                <c:pt idx="46">
                  <c:v>-0.53810000000000002</c:v>
                </c:pt>
                <c:pt idx="47">
                  <c:v>-0.56490000000000007</c:v>
                </c:pt>
                <c:pt idx="48">
                  <c:v>0.21350000000000002</c:v>
                </c:pt>
                <c:pt idx="49">
                  <c:v>1.0114000000000001</c:v>
                </c:pt>
                <c:pt idx="50">
                  <c:v>0.9516</c:v>
                </c:pt>
                <c:pt idx="51">
                  <c:v>0.55020000000000002</c:v>
                </c:pt>
                <c:pt idx="52">
                  <c:v>0.63569999999999993</c:v>
                </c:pt>
                <c:pt idx="53">
                  <c:v>0.19639999999999996</c:v>
                </c:pt>
                <c:pt idx="54">
                  <c:v>0.33909999999999996</c:v>
                </c:pt>
                <c:pt idx="55">
                  <c:v>0.12209999999999999</c:v>
                </c:pt>
                <c:pt idx="56">
                  <c:v>-1.0999999999999982E-2</c:v>
                </c:pt>
                <c:pt idx="57">
                  <c:v>5.6099999999999955E-2</c:v>
                </c:pt>
                <c:pt idx="58">
                  <c:v>-0.12870000000000004</c:v>
                </c:pt>
                <c:pt idx="59">
                  <c:v>0.18810000000000002</c:v>
                </c:pt>
                <c:pt idx="60">
                  <c:v>0.6258999999999999</c:v>
                </c:pt>
                <c:pt idx="61">
                  <c:v>0.65260000000000007</c:v>
                </c:pt>
                <c:pt idx="62">
                  <c:v>0.62539999999999996</c:v>
                </c:pt>
                <c:pt idx="63">
                  <c:v>0.62849999999999995</c:v>
                </c:pt>
                <c:pt idx="64">
                  <c:v>1.3316999999999999</c:v>
                </c:pt>
                <c:pt idx="65">
                  <c:v>1.5305</c:v>
                </c:pt>
                <c:pt idx="66">
                  <c:v>1.9793000000000003</c:v>
                </c:pt>
                <c:pt idx="67">
                  <c:v>3.0058000000000002</c:v>
                </c:pt>
                <c:pt idx="68">
                  <c:v>2.7319999999999998</c:v>
                </c:pt>
                <c:pt idx="69">
                  <c:v>2.8361999999999998</c:v>
                </c:pt>
                <c:pt idx="70">
                  <c:v>3.3878000000000004</c:v>
                </c:pt>
                <c:pt idx="71">
                  <c:v>3.1621999999999995</c:v>
                </c:pt>
                <c:pt idx="72">
                  <c:v>1.8777999999999999</c:v>
                </c:pt>
                <c:pt idx="73">
                  <c:v>1.9204999999999999</c:v>
                </c:pt>
                <c:pt idx="74">
                  <c:v>1.3725000000000001</c:v>
                </c:pt>
                <c:pt idx="75">
                  <c:v>1.4251999999999998</c:v>
                </c:pt>
                <c:pt idx="76">
                  <c:v>2.0564999999999998</c:v>
                </c:pt>
                <c:pt idx="77">
                  <c:v>2.3136000000000001</c:v>
                </c:pt>
                <c:pt idx="78">
                  <c:v>1.9572000000000001</c:v>
                </c:pt>
                <c:pt idx="79">
                  <c:v>2.3824000000000001</c:v>
                </c:pt>
                <c:pt idx="80">
                  <c:v>2.5737000000000001</c:v>
                </c:pt>
                <c:pt idx="81">
                  <c:v>2.5287999999999995</c:v>
                </c:pt>
                <c:pt idx="82">
                  <c:v>2.0779000000000001</c:v>
                </c:pt>
                <c:pt idx="83">
                  <c:v>2.1217999999999999</c:v>
                </c:pt>
                <c:pt idx="84">
                  <c:v>2.4988999999999995</c:v>
                </c:pt>
                <c:pt idx="85">
                  <c:v>3.3420999999999998</c:v>
                </c:pt>
                <c:pt idx="86">
                  <c:v>2.9017999999999997</c:v>
                </c:pt>
                <c:pt idx="87">
                  <c:v>1.9081999999999999</c:v>
                </c:pt>
                <c:pt idx="88">
                  <c:v>1.0944</c:v>
                </c:pt>
                <c:pt idx="89">
                  <c:v>0.21109999999999998</c:v>
                </c:pt>
                <c:pt idx="90">
                  <c:v>-0.25049999999999994</c:v>
                </c:pt>
                <c:pt idx="91">
                  <c:v>-0.55010000000000003</c:v>
                </c:pt>
                <c:pt idx="92">
                  <c:v>-0.51260000000000006</c:v>
                </c:pt>
                <c:pt idx="93">
                  <c:v>-0.71909999999999985</c:v>
                </c:pt>
                <c:pt idx="94">
                  <c:v>-0.67980000000000007</c:v>
                </c:pt>
                <c:pt idx="95">
                  <c:v>-0.74320000000000008</c:v>
                </c:pt>
                <c:pt idx="96">
                  <c:v>-0.53969999999999974</c:v>
                </c:pt>
                <c:pt idx="97">
                  <c:v>-5.6699999999999889E-2</c:v>
                </c:pt>
                <c:pt idx="98">
                  <c:v>0.51779999999999993</c:v>
                </c:pt>
                <c:pt idx="99">
                  <c:v>0.58540000000000003</c:v>
                </c:pt>
                <c:pt idx="100">
                  <c:v>1.0193000000000003</c:v>
                </c:pt>
                <c:pt idx="101">
                  <c:v>1.1853000000000005</c:v>
                </c:pt>
                <c:pt idx="102">
                  <c:v>1.7244000000000002</c:v>
                </c:pt>
                <c:pt idx="103">
                  <c:v>2.2490000000000001</c:v>
                </c:pt>
                <c:pt idx="104">
                  <c:v>2.7686999999999995</c:v>
                </c:pt>
                <c:pt idx="105">
                  <c:v>2.9539999999999997</c:v>
                </c:pt>
                <c:pt idx="106">
                  <c:v>3.6224696399999994</c:v>
                </c:pt>
                <c:pt idx="107">
                  <c:v>4.1129999999999995</c:v>
                </c:pt>
                <c:pt idx="108">
                  <c:v>4.0203000000000007</c:v>
                </c:pt>
                <c:pt idx="109">
                  <c:v>4.6695999999999991</c:v>
                </c:pt>
                <c:pt idx="110">
                  <c:v>5.5706000000000007</c:v>
                </c:pt>
                <c:pt idx="111">
                  <c:v>6.8895999999999997</c:v>
                </c:pt>
                <c:pt idx="112">
                  <c:v>7.1302000000000003</c:v>
                </c:pt>
                <c:pt idx="113">
                  <c:v>9.6256000000000004</c:v>
                </c:pt>
                <c:pt idx="114">
                  <c:v>11.8611</c:v>
                </c:pt>
                <c:pt idx="115">
                  <c:v>10.941000000000001</c:v>
                </c:pt>
                <c:pt idx="116">
                  <c:v>11.303100000000001</c:v>
                </c:pt>
                <c:pt idx="117">
                  <c:v>10.8241</c:v>
                </c:pt>
                <c:pt idx="118">
                  <c:v>10.257199999999999</c:v>
                </c:pt>
                <c:pt idx="119">
                  <c:v>9.4981000000000009</c:v>
                </c:pt>
                <c:pt idx="120">
                  <c:v>8.7836999999999996</c:v>
                </c:pt>
                <c:pt idx="121">
                  <c:v>8.3686000000000007</c:v>
                </c:pt>
                <c:pt idx="122">
                  <c:v>7.3068</c:v>
                </c:pt>
                <c:pt idx="123">
                  <c:v>7.7134999999999998</c:v>
                </c:pt>
                <c:pt idx="124">
                  <c:v>6.649</c:v>
                </c:pt>
                <c:pt idx="125">
                  <c:v>6.3826000000000001</c:v>
                </c:pt>
                <c:pt idx="126">
                  <c:v>5.9847000000000001</c:v>
                </c:pt>
                <c:pt idx="127">
                  <c:v>6.4537000000000004</c:v>
                </c:pt>
                <c:pt idx="128">
                  <c:v>7.44</c:v>
                </c:pt>
                <c:pt idx="129">
                  <c:v>8.7703000000000007</c:v>
                </c:pt>
                <c:pt idx="130">
                  <c:v>7.9538000000000002</c:v>
                </c:pt>
                <c:pt idx="131">
                  <c:v>7.7624000000000004</c:v>
                </c:pt>
                <c:pt idx="132">
                  <c:v>7.4084000000000003</c:v>
                </c:pt>
                <c:pt idx="133">
                  <c:v>7.3300999999999998</c:v>
                </c:pt>
                <c:pt idx="134">
                  <c:v>7.3597999999999999</c:v>
                </c:pt>
                <c:pt idx="135">
                  <c:v>6.9273999999999996</c:v>
                </c:pt>
                <c:pt idx="136">
                  <c:v>7.0220000000000002</c:v>
                </c:pt>
                <c:pt idx="137">
                  <c:v>7.2516999999999996</c:v>
                </c:pt>
                <c:pt idx="138">
                  <c:v>7.0903999999999998</c:v>
                </c:pt>
                <c:pt idx="139">
                  <c:v>6.8201999999999998</c:v>
                </c:pt>
                <c:pt idx="140">
                  <c:v>6.5248999999999997</c:v>
                </c:pt>
                <c:pt idx="141">
                  <c:v>5.8048999999999999</c:v>
                </c:pt>
                <c:pt idx="142">
                  <c:v>5.6962999999999999</c:v>
                </c:pt>
                <c:pt idx="143">
                  <c:v>5.4814999999999996</c:v>
                </c:pt>
                <c:pt idx="144">
                  <c:v>5.4871999999999996</c:v>
                </c:pt>
                <c:pt idx="145">
                  <c:v>5.9093999999999998</c:v>
                </c:pt>
                <c:pt idx="146">
                  <c:v>5.9039000000000001</c:v>
                </c:pt>
                <c:pt idx="147">
                  <c:v>6.1280000000000001</c:v>
                </c:pt>
                <c:pt idx="148">
                  <c:v>5.4901999999999997</c:v>
                </c:pt>
                <c:pt idx="149">
                  <c:v>4.5834000000000001</c:v>
                </c:pt>
                <c:pt idx="150">
                  <c:v>4.1536999999999997</c:v>
                </c:pt>
                <c:pt idx="151">
                  <c:v>4.3063000000000002</c:v>
                </c:pt>
                <c:pt idx="152">
                  <c:v>4.2668999999999997</c:v>
                </c:pt>
                <c:pt idx="153">
                  <c:v>4.0797999999999996</c:v>
                </c:pt>
                <c:pt idx="154">
                  <c:v>3.7930999999999999</c:v>
                </c:pt>
                <c:pt idx="155">
                  <c:v>3.9474999999999998</c:v>
                </c:pt>
                <c:pt idx="156">
                  <c:v>3.0550999999999999</c:v>
                </c:pt>
                <c:pt idx="157">
                  <c:v>2.7528000000000001</c:v>
                </c:pt>
                <c:pt idx="158">
                  <c:v>2.5190999999999999</c:v>
                </c:pt>
                <c:pt idx="159">
                  <c:v>1.6738999999999999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5E-444C-A5D6-018E1DCC5CD5}"/>
            </c:ext>
          </c:extLst>
        </c:ser>
        <c:ser>
          <c:idx val="4"/>
          <c:order val="1"/>
          <c:tx>
            <c:strRef>
              <c:f>'2013-26'!$F$2</c:f>
              <c:strCache>
                <c:ptCount val="1"/>
                <c:pt idx="0">
                  <c:v>CO2 emissions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'2013-26'!$A$4:$A$163</c:f>
              <c:numCache>
                <c:formatCode>General</c:formatCode>
                <c:ptCount val="160"/>
                <c:pt idx="0">
                  <c:v>2013</c:v>
                </c:pt>
                <c:pt idx="1">
                  <c:v>2013</c:v>
                </c:pt>
                <c:pt idx="2">
                  <c:v>2013</c:v>
                </c:pt>
                <c:pt idx="3">
                  <c:v>2013</c:v>
                </c:pt>
                <c:pt idx="4">
                  <c:v>2013</c:v>
                </c:pt>
                <c:pt idx="5">
                  <c:v>2013</c:v>
                </c:pt>
                <c:pt idx="6">
                  <c:v>2013</c:v>
                </c:pt>
                <c:pt idx="7">
                  <c:v>2013</c:v>
                </c:pt>
                <c:pt idx="8">
                  <c:v>2013</c:v>
                </c:pt>
                <c:pt idx="9">
                  <c:v>2013</c:v>
                </c:pt>
                <c:pt idx="10">
                  <c:v>2013</c:v>
                </c:pt>
                <c:pt idx="11">
                  <c:v>2013</c:v>
                </c:pt>
                <c:pt idx="12">
                  <c:v>2014</c:v>
                </c:pt>
                <c:pt idx="13">
                  <c:v>2014</c:v>
                </c:pt>
                <c:pt idx="14">
                  <c:v>2014</c:v>
                </c:pt>
                <c:pt idx="15">
                  <c:v>2014</c:v>
                </c:pt>
                <c:pt idx="16">
                  <c:v>2014</c:v>
                </c:pt>
                <c:pt idx="17">
                  <c:v>2014</c:v>
                </c:pt>
                <c:pt idx="18">
                  <c:v>2014</c:v>
                </c:pt>
                <c:pt idx="19">
                  <c:v>2014</c:v>
                </c:pt>
                <c:pt idx="20">
                  <c:v>2014</c:v>
                </c:pt>
                <c:pt idx="21">
                  <c:v>2014</c:v>
                </c:pt>
                <c:pt idx="22">
                  <c:v>2014</c:v>
                </c:pt>
                <c:pt idx="23">
                  <c:v>2014</c:v>
                </c:pt>
                <c:pt idx="24">
                  <c:v>2015</c:v>
                </c:pt>
                <c:pt idx="25">
                  <c:v>2015</c:v>
                </c:pt>
                <c:pt idx="26">
                  <c:v>2015</c:v>
                </c:pt>
                <c:pt idx="27">
                  <c:v>2015</c:v>
                </c:pt>
                <c:pt idx="28">
                  <c:v>2015</c:v>
                </c:pt>
                <c:pt idx="29">
                  <c:v>2015</c:v>
                </c:pt>
                <c:pt idx="30">
                  <c:v>2015</c:v>
                </c:pt>
                <c:pt idx="31">
                  <c:v>2015</c:v>
                </c:pt>
                <c:pt idx="32">
                  <c:v>2015</c:v>
                </c:pt>
                <c:pt idx="33">
                  <c:v>2015</c:v>
                </c:pt>
                <c:pt idx="34">
                  <c:v>2015</c:v>
                </c:pt>
                <c:pt idx="35">
                  <c:v>2015</c:v>
                </c:pt>
                <c:pt idx="36">
                  <c:v>2016</c:v>
                </c:pt>
                <c:pt idx="37">
                  <c:v>2016</c:v>
                </c:pt>
                <c:pt idx="38">
                  <c:v>2016</c:v>
                </c:pt>
                <c:pt idx="39">
                  <c:v>2016</c:v>
                </c:pt>
                <c:pt idx="40">
                  <c:v>2016</c:v>
                </c:pt>
                <c:pt idx="41">
                  <c:v>2016</c:v>
                </c:pt>
                <c:pt idx="42">
                  <c:v>2016</c:v>
                </c:pt>
                <c:pt idx="43">
                  <c:v>2016</c:v>
                </c:pt>
                <c:pt idx="44">
                  <c:v>2016</c:v>
                </c:pt>
                <c:pt idx="45">
                  <c:v>2016</c:v>
                </c:pt>
                <c:pt idx="46">
                  <c:v>2016</c:v>
                </c:pt>
                <c:pt idx="47">
                  <c:v>2016</c:v>
                </c:pt>
                <c:pt idx="48">
                  <c:v>2017</c:v>
                </c:pt>
                <c:pt idx="49">
                  <c:v>2017</c:v>
                </c:pt>
                <c:pt idx="50">
                  <c:v>2017</c:v>
                </c:pt>
                <c:pt idx="51">
                  <c:v>2017</c:v>
                </c:pt>
                <c:pt idx="52">
                  <c:v>2017</c:v>
                </c:pt>
                <c:pt idx="53">
                  <c:v>2017</c:v>
                </c:pt>
                <c:pt idx="54">
                  <c:v>2017</c:v>
                </c:pt>
                <c:pt idx="55">
                  <c:v>2017</c:v>
                </c:pt>
                <c:pt idx="56">
                  <c:v>2017</c:v>
                </c:pt>
                <c:pt idx="57">
                  <c:v>2017</c:v>
                </c:pt>
                <c:pt idx="58">
                  <c:v>2017</c:v>
                </c:pt>
                <c:pt idx="59">
                  <c:v>2017</c:v>
                </c:pt>
                <c:pt idx="60">
                  <c:v>2018</c:v>
                </c:pt>
                <c:pt idx="61">
                  <c:v>2018</c:v>
                </c:pt>
                <c:pt idx="62">
                  <c:v>2018</c:v>
                </c:pt>
                <c:pt idx="63">
                  <c:v>2018</c:v>
                </c:pt>
                <c:pt idx="64">
                  <c:v>2018</c:v>
                </c:pt>
                <c:pt idx="65">
                  <c:v>2018</c:v>
                </c:pt>
                <c:pt idx="66">
                  <c:v>2018</c:v>
                </c:pt>
                <c:pt idx="67">
                  <c:v>2018</c:v>
                </c:pt>
                <c:pt idx="68">
                  <c:v>2018</c:v>
                </c:pt>
                <c:pt idx="69">
                  <c:v>2018</c:v>
                </c:pt>
                <c:pt idx="70">
                  <c:v>2018</c:v>
                </c:pt>
                <c:pt idx="71">
                  <c:v>2018</c:v>
                </c:pt>
                <c:pt idx="72">
                  <c:v>2019</c:v>
                </c:pt>
                <c:pt idx="73">
                  <c:v>2019</c:v>
                </c:pt>
                <c:pt idx="74">
                  <c:v>2019</c:v>
                </c:pt>
                <c:pt idx="75">
                  <c:v>2019</c:v>
                </c:pt>
                <c:pt idx="76">
                  <c:v>2019</c:v>
                </c:pt>
                <c:pt idx="77">
                  <c:v>2019</c:v>
                </c:pt>
                <c:pt idx="78">
                  <c:v>2019</c:v>
                </c:pt>
                <c:pt idx="79">
                  <c:v>2019</c:v>
                </c:pt>
                <c:pt idx="80">
                  <c:v>2019</c:v>
                </c:pt>
                <c:pt idx="81">
                  <c:v>2019</c:v>
                </c:pt>
                <c:pt idx="82">
                  <c:v>2019</c:v>
                </c:pt>
                <c:pt idx="83">
                  <c:v>2019</c:v>
                </c:pt>
                <c:pt idx="84">
                  <c:v>2020</c:v>
                </c:pt>
                <c:pt idx="85">
                  <c:v>2020</c:v>
                </c:pt>
                <c:pt idx="86">
                  <c:v>2020</c:v>
                </c:pt>
                <c:pt idx="87">
                  <c:v>2020</c:v>
                </c:pt>
                <c:pt idx="88">
                  <c:v>2020</c:v>
                </c:pt>
                <c:pt idx="89">
                  <c:v>2020</c:v>
                </c:pt>
                <c:pt idx="90">
                  <c:v>2020</c:v>
                </c:pt>
                <c:pt idx="91">
                  <c:v>2020</c:v>
                </c:pt>
                <c:pt idx="92">
                  <c:v>2020</c:v>
                </c:pt>
                <c:pt idx="93">
                  <c:v>2020</c:v>
                </c:pt>
                <c:pt idx="94">
                  <c:v>2020</c:v>
                </c:pt>
                <c:pt idx="95">
                  <c:v>2020</c:v>
                </c:pt>
                <c:pt idx="96">
                  <c:v>2021</c:v>
                </c:pt>
                <c:pt idx="97">
                  <c:v>2021</c:v>
                </c:pt>
                <c:pt idx="98">
                  <c:v>2021</c:v>
                </c:pt>
                <c:pt idx="99">
                  <c:v>2021</c:v>
                </c:pt>
                <c:pt idx="100">
                  <c:v>2021</c:v>
                </c:pt>
                <c:pt idx="101">
                  <c:v>2021</c:v>
                </c:pt>
                <c:pt idx="102">
                  <c:v>2021</c:v>
                </c:pt>
                <c:pt idx="103">
                  <c:v>2021</c:v>
                </c:pt>
                <c:pt idx="104">
                  <c:v>2021</c:v>
                </c:pt>
                <c:pt idx="105">
                  <c:v>2021</c:v>
                </c:pt>
                <c:pt idx="106">
                  <c:v>2021</c:v>
                </c:pt>
                <c:pt idx="107">
                  <c:v>2021</c:v>
                </c:pt>
                <c:pt idx="108">
                  <c:v>2022</c:v>
                </c:pt>
                <c:pt idx="109">
                  <c:v>2022</c:v>
                </c:pt>
                <c:pt idx="110">
                  <c:v>2022</c:v>
                </c:pt>
                <c:pt idx="111">
                  <c:v>2022</c:v>
                </c:pt>
                <c:pt idx="112">
                  <c:v>2022</c:v>
                </c:pt>
                <c:pt idx="113">
                  <c:v>2022</c:v>
                </c:pt>
                <c:pt idx="114">
                  <c:v>2022</c:v>
                </c:pt>
                <c:pt idx="115">
                  <c:v>2022</c:v>
                </c:pt>
                <c:pt idx="116">
                  <c:v>2022</c:v>
                </c:pt>
                <c:pt idx="117">
                  <c:v>2022</c:v>
                </c:pt>
                <c:pt idx="118">
                  <c:v>2022</c:v>
                </c:pt>
                <c:pt idx="119">
                  <c:v>2022</c:v>
                </c:pt>
                <c:pt idx="120">
                  <c:v>2023</c:v>
                </c:pt>
                <c:pt idx="121">
                  <c:v>2023</c:v>
                </c:pt>
                <c:pt idx="122">
                  <c:v>2023</c:v>
                </c:pt>
                <c:pt idx="123">
                  <c:v>2023</c:v>
                </c:pt>
                <c:pt idx="124">
                  <c:v>2023</c:v>
                </c:pt>
                <c:pt idx="125">
                  <c:v>2023</c:v>
                </c:pt>
                <c:pt idx="126">
                  <c:v>2023</c:v>
                </c:pt>
                <c:pt idx="127">
                  <c:v>2023</c:v>
                </c:pt>
                <c:pt idx="128">
                  <c:v>2023</c:v>
                </c:pt>
                <c:pt idx="129">
                  <c:v>2023</c:v>
                </c:pt>
                <c:pt idx="130">
                  <c:v>2023</c:v>
                </c:pt>
                <c:pt idx="131">
                  <c:v>2023</c:v>
                </c:pt>
                <c:pt idx="132">
                  <c:v>2024</c:v>
                </c:pt>
                <c:pt idx="133">
                  <c:v>2024</c:v>
                </c:pt>
                <c:pt idx="134">
                  <c:v>2024</c:v>
                </c:pt>
                <c:pt idx="135">
                  <c:v>2024</c:v>
                </c:pt>
                <c:pt idx="136">
                  <c:v>2024</c:v>
                </c:pt>
                <c:pt idx="137">
                  <c:v>2024</c:v>
                </c:pt>
                <c:pt idx="138">
                  <c:v>2024</c:v>
                </c:pt>
                <c:pt idx="139">
                  <c:v>2024</c:v>
                </c:pt>
                <c:pt idx="140">
                  <c:v>2024</c:v>
                </c:pt>
                <c:pt idx="141">
                  <c:v>2024</c:v>
                </c:pt>
                <c:pt idx="142">
                  <c:v>2024</c:v>
                </c:pt>
                <c:pt idx="143">
                  <c:v>2024</c:v>
                </c:pt>
                <c:pt idx="144">
                  <c:v>2025</c:v>
                </c:pt>
                <c:pt idx="145">
                  <c:v>2025</c:v>
                </c:pt>
                <c:pt idx="146">
                  <c:v>2025</c:v>
                </c:pt>
                <c:pt idx="147">
                  <c:v>2025</c:v>
                </c:pt>
                <c:pt idx="148">
                  <c:v>2025</c:v>
                </c:pt>
                <c:pt idx="149">
                  <c:v>2025</c:v>
                </c:pt>
                <c:pt idx="150">
                  <c:v>2025</c:v>
                </c:pt>
                <c:pt idx="151">
                  <c:v>2025</c:v>
                </c:pt>
                <c:pt idx="152">
                  <c:v>2025</c:v>
                </c:pt>
                <c:pt idx="153">
                  <c:v>2025</c:v>
                </c:pt>
                <c:pt idx="154">
                  <c:v>2025</c:v>
                </c:pt>
                <c:pt idx="155">
                  <c:v>2025</c:v>
                </c:pt>
                <c:pt idx="156">
                  <c:v>2026</c:v>
                </c:pt>
                <c:pt idx="157">
                  <c:v>2026</c:v>
                </c:pt>
                <c:pt idx="158">
                  <c:v>2026</c:v>
                </c:pt>
                <c:pt idx="159">
                  <c:v>2026</c:v>
                </c:pt>
              </c:numCache>
            </c:numRef>
          </c:cat>
          <c:val>
            <c:numRef>
              <c:f>'2013-26'!$F$4:$F$163</c:f>
              <c:numCache>
                <c:formatCode>0.0000</c:formatCode>
                <c:ptCount val="160"/>
                <c:pt idx="0">
                  <c:v>9.3100000000000002E-2</c:v>
                </c:pt>
                <c:pt idx="1">
                  <c:v>9.7600000000000006E-2</c:v>
                </c:pt>
                <c:pt idx="2">
                  <c:v>0.1202</c:v>
                </c:pt>
                <c:pt idx="3">
                  <c:v>0.1202</c:v>
                </c:pt>
                <c:pt idx="4">
                  <c:v>0.12379999999999999</c:v>
                </c:pt>
                <c:pt idx="5">
                  <c:v>0.10349999999999999</c:v>
                </c:pt>
                <c:pt idx="6">
                  <c:v>9.4E-2</c:v>
                </c:pt>
                <c:pt idx="7">
                  <c:v>7.4999999999999997E-2</c:v>
                </c:pt>
                <c:pt idx="8">
                  <c:v>7.3800000000000004E-2</c:v>
                </c:pt>
                <c:pt idx="9">
                  <c:v>9.1600000000000001E-2</c:v>
                </c:pt>
                <c:pt idx="10">
                  <c:v>0.10349999999999999</c:v>
                </c:pt>
                <c:pt idx="11">
                  <c:v>0.1119</c:v>
                </c:pt>
                <c:pt idx="12">
                  <c:v>9.64E-2</c:v>
                </c:pt>
                <c:pt idx="13">
                  <c:v>0.15229999999999999</c:v>
                </c:pt>
                <c:pt idx="14">
                  <c:v>0.17730000000000001</c:v>
                </c:pt>
                <c:pt idx="15">
                  <c:v>0.11070000000000001</c:v>
                </c:pt>
                <c:pt idx="16">
                  <c:v>0.1166</c:v>
                </c:pt>
                <c:pt idx="17">
                  <c:v>0.10589999999999999</c:v>
                </c:pt>
                <c:pt idx="18">
                  <c:v>9.5200000000000007E-2</c:v>
                </c:pt>
                <c:pt idx="19">
                  <c:v>7.3800000000000004E-2</c:v>
                </c:pt>
                <c:pt idx="20">
                  <c:v>7.2599999999999998E-2</c:v>
                </c:pt>
                <c:pt idx="21">
                  <c:v>8.4500000000000006E-2</c:v>
                </c:pt>
                <c:pt idx="22">
                  <c:v>9.5200000000000007E-2</c:v>
                </c:pt>
                <c:pt idx="23">
                  <c:v>0.10829999999999999</c:v>
                </c:pt>
                <c:pt idx="24">
                  <c:v>9.7600000000000006E-2</c:v>
                </c:pt>
                <c:pt idx="25">
                  <c:v>0.13689999999999999</c:v>
                </c:pt>
                <c:pt idx="26">
                  <c:v>0.15590000000000001</c:v>
                </c:pt>
                <c:pt idx="27">
                  <c:v>0.1595</c:v>
                </c:pt>
                <c:pt idx="28">
                  <c:v>0.17369999999999999</c:v>
                </c:pt>
                <c:pt idx="29">
                  <c:v>0.11</c:v>
                </c:pt>
                <c:pt idx="30">
                  <c:v>0.1013</c:v>
                </c:pt>
                <c:pt idx="31">
                  <c:v>0.08</c:v>
                </c:pt>
                <c:pt idx="32">
                  <c:v>6.8400000000000002E-2</c:v>
                </c:pt>
                <c:pt idx="33">
                  <c:v>0.20760000000000001</c:v>
                </c:pt>
                <c:pt idx="34">
                  <c:v>0.25080000000000002</c:v>
                </c:pt>
                <c:pt idx="35">
                  <c:v>0.3024</c:v>
                </c:pt>
                <c:pt idx="36">
                  <c:v>0.252</c:v>
                </c:pt>
                <c:pt idx="37">
                  <c:v>0.2772</c:v>
                </c:pt>
                <c:pt idx="38">
                  <c:v>0.26640000000000003</c:v>
                </c:pt>
                <c:pt idx="39">
                  <c:v>0.42720000000000002</c:v>
                </c:pt>
                <c:pt idx="40">
                  <c:v>0.41399999999999998</c:v>
                </c:pt>
                <c:pt idx="41">
                  <c:v>0.27450000000000002</c:v>
                </c:pt>
                <c:pt idx="42">
                  <c:v>0.20499999999999999</c:v>
                </c:pt>
                <c:pt idx="43">
                  <c:v>0.16839999999999999</c:v>
                </c:pt>
                <c:pt idx="44">
                  <c:v>0.18179999999999999</c:v>
                </c:pt>
                <c:pt idx="45">
                  <c:v>0.33789999999999998</c:v>
                </c:pt>
                <c:pt idx="46">
                  <c:v>0.4819</c:v>
                </c:pt>
                <c:pt idx="47">
                  <c:v>0.43680000000000002</c:v>
                </c:pt>
                <c:pt idx="48">
                  <c:v>0.26229999999999998</c:v>
                </c:pt>
                <c:pt idx="49">
                  <c:v>0.24640000000000001</c:v>
                </c:pt>
                <c:pt idx="50">
                  <c:v>0.45379999999999998</c:v>
                </c:pt>
                <c:pt idx="51">
                  <c:v>0.29649999999999999</c:v>
                </c:pt>
                <c:pt idx="52">
                  <c:v>0.2525</c:v>
                </c:pt>
                <c:pt idx="53">
                  <c:v>0.20130000000000001</c:v>
                </c:pt>
                <c:pt idx="54">
                  <c:v>0.1464</c:v>
                </c:pt>
                <c:pt idx="55">
                  <c:v>0.15179999999999999</c:v>
                </c:pt>
                <c:pt idx="56">
                  <c:v>0.2167</c:v>
                </c:pt>
                <c:pt idx="57">
                  <c:v>0.41360000000000002</c:v>
                </c:pt>
                <c:pt idx="58">
                  <c:v>0.4521</c:v>
                </c:pt>
                <c:pt idx="59">
                  <c:v>0.44879999999999998</c:v>
                </c:pt>
                <c:pt idx="60">
                  <c:v>0.3201</c:v>
                </c:pt>
                <c:pt idx="61">
                  <c:v>0.38569999999999999</c:v>
                </c:pt>
                <c:pt idx="62">
                  <c:v>0.61599999999999999</c:v>
                </c:pt>
                <c:pt idx="63">
                  <c:v>0.7601</c:v>
                </c:pt>
                <c:pt idx="64">
                  <c:v>0.71660000000000001</c:v>
                </c:pt>
                <c:pt idx="65">
                  <c:v>0.58289999999999997</c:v>
                </c:pt>
                <c:pt idx="66">
                  <c:v>0.53420000000000001</c:v>
                </c:pt>
                <c:pt idx="67">
                  <c:v>0.69269999999999998</c:v>
                </c:pt>
                <c:pt idx="68">
                  <c:v>0.86939999999999995</c:v>
                </c:pt>
                <c:pt idx="69">
                  <c:v>1.4449000000000001</c:v>
                </c:pt>
                <c:pt idx="70">
                  <c:v>1.4161999999999999</c:v>
                </c:pt>
                <c:pt idx="71">
                  <c:v>1.4428000000000001</c:v>
                </c:pt>
                <c:pt idx="72">
                  <c:v>1.3028</c:v>
                </c:pt>
                <c:pt idx="73">
                  <c:v>1.1731</c:v>
                </c:pt>
                <c:pt idx="74">
                  <c:v>1.4518</c:v>
                </c:pt>
                <c:pt idx="75">
                  <c:v>1.6143000000000001</c:v>
                </c:pt>
                <c:pt idx="76">
                  <c:v>1.8747</c:v>
                </c:pt>
                <c:pt idx="77">
                  <c:v>1.629</c:v>
                </c:pt>
                <c:pt idx="78">
                  <c:v>0.96889999999999998</c:v>
                </c:pt>
                <c:pt idx="79">
                  <c:v>1.0834999999999999</c:v>
                </c:pt>
                <c:pt idx="80">
                  <c:v>1.3831</c:v>
                </c:pt>
                <c:pt idx="81">
                  <c:v>1.8169</c:v>
                </c:pt>
                <c:pt idx="82">
                  <c:v>2.0518999999999998</c:v>
                </c:pt>
                <c:pt idx="83">
                  <c:v>2.0531000000000001</c:v>
                </c:pt>
                <c:pt idx="84">
                  <c:v>1.57</c:v>
                </c:pt>
                <c:pt idx="85">
                  <c:v>1.2349000000000001</c:v>
                </c:pt>
                <c:pt idx="86">
                  <c:v>1.5919000000000001</c:v>
                </c:pt>
                <c:pt idx="87">
                  <c:v>2.0333000000000001</c:v>
                </c:pt>
                <c:pt idx="88">
                  <c:v>2.2149999999999999</c:v>
                </c:pt>
                <c:pt idx="89">
                  <c:v>1.2144999999999999</c:v>
                </c:pt>
                <c:pt idx="90">
                  <c:v>0.90369999999999995</c:v>
                </c:pt>
                <c:pt idx="91">
                  <c:v>1.1064000000000001</c:v>
                </c:pt>
                <c:pt idx="92">
                  <c:v>1.1684000000000001</c:v>
                </c:pt>
                <c:pt idx="93">
                  <c:v>2.0032999999999999</c:v>
                </c:pt>
                <c:pt idx="94">
                  <c:v>2.3893</c:v>
                </c:pt>
                <c:pt idx="95">
                  <c:v>2.6869000000000001</c:v>
                </c:pt>
                <c:pt idx="96">
                  <c:v>2.0985999999999998</c:v>
                </c:pt>
                <c:pt idx="97">
                  <c:v>2.0127999999999999</c:v>
                </c:pt>
                <c:pt idx="98">
                  <c:v>2.9813999999999998</c:v>
                </c:pt>
                <c:pt idx="99">
                  <c:v>3.1177000000000001</c:v>
                </c:pt>
                <c:pt idx="100">
                  <c:v>3.5688</c:v>
                </c:pt>
                <c:pt idx="101">
                  <c:v>3.6242999999999999</c:v>
                </c:pt>
                <c:pt idx="102">
                  <c:v>2.8956</c:v>
                </c:pt>
                <c:pt idx="103">
                  <c:v>2.1823999999999999</c:v>
                </c:pt>
                <c:pt idx="104">
                  <c:v>2.7147000000000001</c:v>
                </c:pt>
                <c:pt idx="105">
                  <c:v>6.0450999999999997</c:v>
                </c:pt>
                <c:pt idx="106">
                  <c:v>7.16337344</c:v>
                </c:pt>
                <c:pt idx="107">
                  <c:v>6.1877000000000004</c:v>
                </c:pt>
                <c:pt idx="108">
                  <c:v>4.9955999999999996</c:v>
                </c:pt>
                <c:pt idx="109">
                  <c:v>3.7381000000000002</c:v>
                </c:pt>
                <c:pt idx="110">
                  <c:v>6.2908999999999997</c:v>
                </c:pt>
                <c:pt idx="111">
                  <c:v>5.5617000000000001</c:v>
                </c:pt>
                <c:pt idx="112">
                  <c:v>6.6486999999999998</c:v>
                </c:pt>
                <c:pt idx="113">
                  <c:v>8.4402000000000008</c:v>
                </c:pt>
                <c:pt idx="114">
                  <c:v>5.9104000000000001</c:v>
                </c:pt>
                <c:pt idx="115">
                  <c:v>6.8381999999999996</c:v>
                </c:pt>
                <c:pt idx="116">
                  <c:v>5.2214</c:v>
                </c:pt>
                <c:pt idx="117">
                  <c:v>5.2983000000000002</c:v>
                </c:pt>
                <c:pt idx="118">
                  <c:v>5.7333999999999996</c:v>
                </c:pt>
                <c:pt idx="119">
                  <c:v>6.51</c:v>
                </c:pt>
                <c:pt idx="120">
                  <c:v>6.6036999999999999</c:v>
                </c:pt>
                <c:pt idx="121">
                  <c:v>7.5542999999999996</c:v>
                </c:pt>
                <c:pt idx="122">
                  <c:v>7.0561999999999996</c:v>
                </c:pt>
                <c:pt idx="123">
                  <c:v>7.1295000000000002</c:v>
                </c:pt>
                <c:pt idx="124">
                  <c:v>6.8643999999999998</c:v>
                </c:pt>
                <c:pt idx="125">
                  <c:v>7.1849999999999996</c:v>
                </c:pt>
                <c:pt idx="126">
                  <c:v>6.6325000000000003</c:v>
                </c:pt>
                <c:pt idx="127">
                  <c:v>6.6292999999999997</c:v>
                </c:pt>
                <c:pt idx="128">
                  <c:v>6.3089000000000004</c:v>
                </c:pt>
                <c:pt idx="129">
                  <c:v>6.2732999999999999</c:v>
                </c:pt>
                <c:pt idx="130">
                  <c:v>5.8792</c:v>
                </c:pt>
                <c:pt idx="131">
                  <c:v>5.2770000000000001</c:v>
                </c:pt>
                <c:pt idx="132">
                  <c:v>4.8685999999999998</c:v>
                </c:pt>
                <c:pt idx="133">
                  <c:v>4.0667</c:v>
                </c:pt>
                <c:pt idx="134">
                  <c:v>4.4645999999999999</c:v>
                </c:pt>
                <c:pt idx="135">
                  <c:v>5.1689999999999996</c:v>
                </c:pt>
                <c:pt idx="136">
                  <c:v>5.4337999999999997</c:v>
                </c:pt>
                <c:pt idx="137">
                  <c:v>5.2085999999999997</c:v>
                </c:pt>
                <c:pt idx="138">
                  <c:v>5.0327999999999999</c:v>
                </c:pt>
                <c:pt idx="139">
                  <c:v>5.4561000000000002</c:v>
                </c:pt>
                <c:pt idx="140">
                  <c:v>4.923</c:v>
                </c:pt>
                <c:pt idx="141">
                  <c:v>4.9226000000000001</c:v>
                </c:pt>
                <c:pt idx="142">
                  <c:v>5.2363</c:v>
                </c:pt>
                <c:pt idx="143">
                  <c:v>5.3036000000000003</c:v>
                </c:pt>
                <c:pt idx="144">
                  <c:v>5.5883000000000003</c:v>
                </c:pt>
                <c:pt idx="145">
                  <c:v>5.4238999999999997</c:v>
                </c:pt>
                <c:pt idx="146">
                  <c:v>5.0293000000000001</c:v>
                </c:pt>
                <c:pt idx="147">
                  <c:v>5.1132999999999997</c:v>
                </c:pt>
                <c:pt idx="148">
                  <c:v>5.5683999999999996</c:v>
                </c:pt>
                <c:pt idx="149">
                  <c:v>5.8617999999999997</c:v>
                </c:pt>
                <c:pt idx="150">
                  <c:v>5.4798999999999998</c:v>
                </c:pt>
                <c:pt idx="151">
                  <c:v>5.6386000000000003</c:v>
                </c:pt>
                <c:pt idx="152">
                  <c:v>6.0138999999999996</c:v>
                </c:pt>
                <c:pt idx="153">
                  <c:v>6.1894</c:v>
                </c:pt>
                <c:pt idx="154">
                  <c:v>6.3042999999999996</c:v>
                </c:pt>
                <c:pt idx="155">
                  <c:v>6.4985999999999997</c:v>
                </c:pt>
                <c:pt idx="156">
                  <c:v>6.6052</c:v>
                </c:pt>
                <c:pt idx="157">
                  <c:v>5.5566000000000004</c:v>
                </c:pt>
                <c:pt idx="158">
                  <c:v>5.3197000000000001</c:v>
                </c:pt>
                <c:pt idx="159">
                  <c:v>0.86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5E-444C-A5D6-018E1DCC5CD5}"/>
            </c:ext>
          </c:extLst>
        </c:ser>
        <c:ser>
          <c:idx val="5"/>
          <c:order val="2"/>
          <c:tx>
            <c:strRef>
              <c:f>'2013-26'!$D$2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'2013-26'!$A$4:$A$163</c:f>
              <c:numCache>
                <c:formatCode>General</c:formatCode>
                <c:ptCount val="160"/>
                <c:pt idx="0">
                  <c:v>2013</c:v>
                </c:pt>
                <c:pt idx="1">
                  <c:v>2013</c:v>
                </c:pt>
                <c:pt idx="2">
                  <c:v>2013</c:v>
                </c:pt>
                <c:pt idx="3">
                  <c:v>2013</c:v>
                </c:pt>
                <c:pt idx="4">
                  <c:v>2013</c:v>
                </c:pt>
                <c:pt idx="5">
                  <c:v>2013</c:v>
                </c:pt>
                <c:pt idx="6">
                  <c:v>2013</c:v>
                </c:pt>
                <c:pt idx="7">
                  <c:v>2013</c:v>
                </c:pt>
                <c:pt idx="8">
                  <c:v>2013</c:v>
                </c:pt>
                <c:pt idx="9">
                  <c:v>2013</c:v>
                </c:pt>
                <c:pt idx="10">
                  <c:v>2013</c:v>
                </c:pt>
                <c:pt idx="11">
                  <c:v>2013</c:v>
                </c:pt>
                <c:pt idx="12">
                  <c:v>2014</c:v>
                </c:pt>
                <c:pt idx="13">
                  <c:v>2014</c:v>
                </c:pt>
                <c:pt idx="14">
                  <c:v>2014</c:v>
                </c:pt>
                <c:pt idx="15">
                  <c:v>2014</c:v>
                </c:pt>
                <c:pt idx="16">
                  <c:v>2014</c:v>
                </c:pt>
                <c:pt idx="17">
                  <c:v>2014</c:v>
                </c:pt>
                <c:pt idx="18">
                  <c:v>2014</c:v>
                </c:pt>
                <c:pt idx="19">
                  <c:v>2014</c:v>
                </c:pt>
                <c:pt idx="20">
                  <c:v>2014</c:v>
                </c:pt>
                <c:pt idx="21">
                  <c:v>2014</c:v>
                </c:pt>
                <c:pt idx="22">
                  <c:v>2014</c:v>
                </c:pt>
                <c:pt idx="23">
                  <c:v>2014</c:v>
                </c:pt>
                <c:pt idx="24">
                  <c:v>2015</c:v>
                </c:pt>
                <c:pt idx="25">
                  <c:v>2015</c:v>
                </c:pt>
                <c:pt idx="26">
                  <c:v>2015</c:v>
                </c:pt>
                <c:pt idx="27">
                  <c:v>2015</c:v>
                </c:pt>
                <c:pt idx="28">
                  <c:v>2015</c:v>
                </c:pt>
                <c:pt idx="29">
                  <c:v>2015</c:v>
                </c:pt>
                <c:pt idx="30">
                  <c:v>2015</c:v>
                </c:pt>
                <c:pt idx="31">
                  <c:v>2015</c:v>
                </c:pt>
                <c:pt idx="32">
                  <c:v>2015</c:v>
                </c:pt>
                <c:pt idx="33">
                  <c:v>2015</c:v>
                </c:pt>
                <c:pt idx="34">
                  <c:v>2015</c:v>
                </c:pt>
                <c:pt idx="35">
                  <c:v>2015</c:v>
                </c:pt>
                <c:pt idx="36">
                  <c:v>2016</c:v>
                </c:pt>
                <c:pt idx="37">
                  <c:v>2016</c:v>
                </c:pt>
                <c:pt idx="38">
                  <c:v>2016</c:v>
                </c:pt>
                <c:pt idx="39">
                  <c:v>2016</c:v>
                </c:pt>
                <c:pt idx="40">
                  <c:v>2016</c:v>
                </c:pt>
                <c:pt idx="41">
                  <c:v>2016</c:v>
                </c:pt>
                <c:pt idx="42">
                  <c:v>2016</c:v>
                </c:pt>
                <c:pt idx="43">
                  <c:v>2016</c:v>
                </c:pt>
                <c:pt idx="44">
                  <c:v>2016</c:v>
                </c:pt>
                <c:pt idx="45">
                  <c:v>2016</c:v>
                </c:pt>
                <c:pt idx="46">
                  <c:v>2016</c:v>
                </c:pt>
                <c:pt idx="47">
                  <c:v>2016</c:v>
                </c:pt>
                <c:pt idx="48">
                  <c:v>2017</c:v>
                </c:pt>
                <c:pt idx="49">
                  <c:v>2017</c:v>
                </c:pt>
                <c:pt idx="50">
                  <c:v>2017</c:v>
                </c:pt>
                <c:pt idx="51">
                  <c:v>2017</c:v>
                </c:pt>
                <c:pt idx="52">
                  <c:v>2017</c:v>
                </c:pt>
                <c:pt idx="53">
                  <c:v>2017</c:v>
                </c:pt>
                <c:pt idx="54">
                  <c:v>2017</c:v>
                </c:pt>
                <c:pt idx="55">
                  <c:v>2017</c:v>
                </c:pt>
                <c:pt idx="56">
                  <c:v>2017</c:v>
                </c:pt>
                <c:pt idx="57">
                  <c:v>2017</c:v>
                </c:pt>
                <c:pt idx="58">
                  <c:v>2017</c:v>
                </c:pt>
                <c:pt idx="59">
                  <c:v>2017</c:v>
                </c:pt>
                <c:pt idx="60">
                  <c:v>2018</c:v>
                </c:pt>
                <c:pt idx="61">
                  <c:v>2018</c:v>
                </c:pt>
                <c:pt idx="62">
                  <c:v>2018</c:v>
                </c:pt>
                <c:pt idx="63">
                  <c:v>2018</c:v>
                </c:pt>
                <c:pt idx="64">
                  <c:v>2018</c:v>
                </c:pt>
                <c:pt idx="65">
                  <c:v>2018</c:v>
                </c:pt>
                <c:pt idx="66">
                  <c:v>2018</c:v>
                </c:pt>
                <c:pt idx="67">
                  <c:v>2018</c:v>
                </c:pt>
                <c:pt idx="68">
                  <c:v>2018</c:v>
                </c:pt>
                <c:pt idx="69">
                  <c:v>2018</c:v>
                </c:pt>
                <c:pt idx="70">
                  <c:v>2018</c:v>
                </c:pt>
                <c:pt idx="71">
                  <c:v>2018</c:v>
                </c:pt>
                <c:pt idx="72">
                  <c:v>2019</c:v>
                </c:pt>
                <c:pt idx="73">
                  <c:v>2019</c:v>
                </c:pt>
                <c:pt idx="74">
                  <c:v>2019</c:v>
                </c:pt>
                <c:pt idx="75">
                  <c:v>2019</c:v>
                </c:pt>
                <c:pt idx="76">
                  <c:v>2019</c:v>
                </c:pt>
                <c:pt idx="77">
                  <c:v>2019</c:v>
                </c:pt>
                <c:pt idx="78">
                  <c:v>2019</c:v>
                </c:pt>
                <c:pt idx="79">
                  <c:v>2019</c:v>
                </c:pt>
                <c:pt idx="80">
                  <c:v>2019</c:v>
                </c:pt>
                <c:pt idx="81">
                  <c:v>2019</c:v>
                </c:pt>
                <c:pt idx="82">
                  <c:v>2019</c:v>
                </c:pt>
                <c:pt idx="83">
                  <c:v>2019</c:v>
                </c:pt>
                <c:pt idx="84">
                  <c:v>2020</c:v>
                </c:pt>
                <c:pt idx="85">
                  <c:v>2020</c:v>
                </c:pt>
                <c:pt idx="86">
                  <c:v>2020</c:v>
                </c:pt>
                <c:pt idx="87">
                  <c:v>2020</c:v>
                </c:pt>
                <c:pt idx="88">
                  <c:v>2020</c:v>
                </c:pt>
                <c:pt idx="89">
                  <c:v>2020</c:v>
                </c:pt>
                <c:pt idx="90">
                  <c:v>2020</c:v>
                </c:pt>
                <c:pt idx="91">
                  <c:v>2020</c:v>
                </c:pt>
                <c:pt idx="92">
                  <c:v>2020</c:v>
                </c:pt>
                <c:pt idx="93">
                  <c:v>2020</c:v>
                </c:pt>
                <c:pt idx="94">
                  <c:v>2020</c:v>
                </c:pt>
                <c:pt idx="95">
                  <c:v>2020</c:v>
                </c:pt>
                <c:pt idx="96">
                  <c:v>2021</c:v>
                </c:pt>
                <c:pt idx="97">
                  <c:v>2021</c:v>
                </c:pt>
                <c:pt idx="98">
                  <c:v>2021</c:v>
                </c:pt>
                <c:pt idx="99">
                  <c:v>2021</c:v>
                </c:pt>
                <c:pt idx="100">
                  <c:v>2021</c:v>
                </c:pt>
                <c:pt idx="101">
                  <c:v>2021</c:v>
                </c:pt>
                <c:pt idx="102">
                  <c:v>2021</c:v>
                </c:pt>
                <c:pt idx="103">
                  <c:v>2021</c:v>
                </c:pt>
                <c:pt idx="104">
                  <c:v>2021</c:v>
                </c:pt>
                <c:pt idx="105">
                  <c:v>2021</c:v>
                </c:pt>
                <c:pt idx="106">
                  <c:v>2021</c:v>
                </c:pt>
                <c:pt idx="107">
                  <c:v>2021</c:v>
                </c:pt>
                <c:pt idx="108">
                  <c:v>2022</c:v>
                </c:pt>
                <c:pt idx="109">
                  <c:v>2022</c:v>
                </c:pt>
                <c:pt idx="110">
                  <c:v>2022</c:v>
                </c:pt>
                <c:pt idx="111">
                  <c:v>2022</c:v>
                </c:pt>
                <c:pt idx="112">
                  <c:v>2022</c:v>
                </c:pt>
                <c:pt idx="113">
                  <c:v>2022</c:v>
                </c:pt>
                <c:pt idx="114">
                  <c:v>2022</c:v>
                </c:pt>
                <c:pt idx="115">
                  <c:v>2022</c:v>
                </c:pt>
                <c:pt idx="116">
                  <c:v>2022</c:v>
                </c:pt>
                <c:pt idx="117">
                  <c:v>2022</c:v>
                </c:pt>
                <c:pt idx="118">
                  <c:v>2022</c:v>
                </c:pt>
                <c:pt idx="119">
                  <c:v>2022</c:v>
                </c:pt>
                <c:pt idx="120">
                  <c:v>2023</c:v>
                </c:pt>
                <c:pt idx="121">
                  <c:v>2023</c:v>
                </c:pt>
                <c:pt idx="122">
                  <c:v>2023</c:v>
                </c:pt>
                <c:pt idx="123">
                  <c:v>2023</c:v>
                </c:pt>
                <c:pt idx="124">
                  <c:v>2023</c:v>
                </c:pt>
                <c:pt idx="125">
                  <c:v>2023</c:v>
                </c:pt>
                <c:pt idx="126">
                  <c:v>2023</c:v>
                </c:pt>
                <c:pt idx="127">
                  <c:v>2023</c:v>
                </c:pt>
                <c:pt idx="128">
                  <c:v>2023</c:v>
                </c:pt>
                <c:pt idx="129">
                  <c:v>2023</c:v>
                </c:pt>
                <c:pt idx="130">
                  <c:v>2023</c:v>
                </c:pt>
                <c:pt idx="131">
                  <c:v>2023</c:v>
                </c:pt>
                <c:pt idx="132">
                  <c:v>2024</c:v>
                </c:pt>
                <c:pt idx="133">
                  <c:v>2024</c:v>
                </c:pt>
                <c:pt idx="134">
                  <c:v>2024</c:v>
                </c:pt>
                <c:pt idx="135">
                  <c:v>2024</c:v>
                </c:pt>
                <c:pt idx="136">
                  <c:v>2024</c:v>
                </c:pt>
                <c:pt idx="137">
                  <c:v>2024</c:v>
                </c:pt>
                <c:pt idx="138">
                  <c:v>2024</c:v>
                </c:pt>
                <c:pt idx="139">
                  <c:v>2024</c:v>
                </c:pt>
                <c:pt idx="140">
                  <c:v>2024</c:v>
                </c:pt>
                <c:pt idx="141">
                  <c:v>2024</c:v>
                </c:pt>
                <c:pt idx="142">
                  <c:v>2024</c:v>
                </c:pt>
                <c:pt idx="143">
                  <c:v>2024</c:v>
                </c:pt>
                <c:pt idx="144">
                  <c:v>2025</c:v>
                </c:pt>
                <c:pt idx="145">
                  <c:v>2025</c:v>
                </c:pt>
                <c:pt idx="146">
                  <c:v>2025</c:v>
                </c:pt>
                <c:pt idx="147">
                  <c:v>2025</c:v>
                </c:pt>
                <c:pt idx="148">
                  <c:v>2025</c:v>
                </c:pt>
                <c:pt idx="149">
                  <c:v>2025</c:v>
                </c:pt>
                <c:pt idx="150">
                  <c:v>2025</c:v>
                </c:pt>
                <c:pt idx="151">
                  <c:v>2025</c:v>
                </c:pt>
                <c:pt idx="152">
                  <c:v>2025</c:v>
                </c:pt>
                <c:pt idx="153">
                  <c:v>2025</c:v>
                </c:pt>
                <c:pt idx="154">
                  <c:v>2025</c:v>
                </c:pt>
                <c:pt idx="155">
                  <c:v>2025</c:v>
                </c:pt>
                <c:pt idx="156">
                  <c:v>2026</c:v>
                </c:pt>
                <c:pt idx="157">
                  <c:v>2026</c:v>
                </c:pt>
                <c:pt idx="158">
                  <c:v>2026</c:v>
                </c:pt>
                <c:pt idx="159">
                  <c:v>2026</c:v>
                </c:pt>
              </c:numCache>
            </c:numRef>
          </c:cat>
          <c:val>
            <c:numRef>
              <c:f>'2013-26'!$D$4:$D$163</c:f>
              <c:numCache>
                <c:formatCode>0.0000</c:formatCode>
                <c:ptCount val="160"/>
                <c:pt idx="0">
                  <c:v>6.9718999999999998</c:v>
                </c:pt>
                <c:pt idx="1">
                  <c:v>6.9401000000000002</c:v>
                </c:pt>
                <c:pt idx="2">
                  <c:v>7.2077999999999998</c:v>
                </c:pt>
                <c:pt idx="3">
                  <c:v>7.234</c:v>
                </c:pt>
                <c:pt idx="4">
                  <c:v>7.0186000000000002</c:v>
                </c:pt>
                <c:pt idx="5">
                  <c:v>6.5997000000000003</c:v>
                </c:pt>
                <c:pt idx="6">
                  <c:v>6.2332000000000001</c:v>
                </c:pt>
                <c:pt idx="7">
                  <c:v>5.8727</c:v>
                </c:pt>
                <c:pt idx="8">
                  <c:v>5.7632000000000003</c:v>
                </c:pt>
                <c:pt idx="9">
                  <c:v>5.6489000000000003</c:v>
                </c:pt>
                <c:pt idx="10">
                  <c:v>4.6398000000000001</c:v>
                </c:pt>
                <c:pt idx="11">
                  <c:v>4.5030000000000001</c:v>
                </c:pt>
                <c:pt idx="12">
                  <c:v>4.8384999999999998</c:v>
                </c:pt>
                <c:pt idx="13">
                  <c:v>4.6208</c:v>
                </c:pt>
                <c:pt idx="14">
                  <c:v>4.9028</c:v>
                </c:pt>
                <c:pt idx="15">
                  <c:v>4.5945999999999998</c:v>
                </c:pt>
                <c:pt idx="16">
                  <c:v>4.6909999999999998</c:v>
                </c:pt>
                <c:pt idx="17">
                  <c:v>5.1349</c:v>
                </c:pt>
                <c:pt idx="18">
                  <c:v>5.5430000000000001</c:v>
                </c:pt>
                <c:pt idx="19">
                  <c:v>5.4169</c:v>
                </c:pt>
                <c:pt idx="20">
                  <c:v>5.1657999999999999</c:v>
                </c:pt>
                <c:pt idx="21">
                  <c:v>5.0646000000000004</c:v>
                </c:pt>
                <c:pt idx="22">
                  <c:v>3.7711000000000001</c:v>
                </c:pt>
                <c:pt idx="23">
                  <c:v>3.7627999999999999</c:v>
                </c:pt>
                <c:pt idx="24">
                  <c:v>2.5215999999999998</c:v>
                </c:pt>
                <c:pt idx="25">
                  <c:v>1.1578999999999999</c:v>
                </c:pt>
                <c:pt idx="26">
                  <c:v>0.96389999999999998</c:v>
                </c:pt>
                <c:pt idx="27">
                  <c:v>0.65090000000000003</c:v>
                </c:pt>
                <c:pt idx="28">
                  <c:v>0.48080000000000001</c:v>
                </c:pt>
                <c:pt idx="29">
                  <c:v>0.83499999999999996</c:v>
                </c:pt>
                <c:pt idx="30">
                  <c:v>0.745</c:v>
                </c:pt>
                <c:pt idx="31">
                  <c:v>1.3428</c:v>
                </c:pt>
                <c:pt idx="32">
                  <c:v>0.2616</c:v>
                </c:pt>
                <c:pt idx="33">
                  <c:v>0.1668</c:v>
                </c:pt>
                <c:pt idx="34">
                  <c:v>-0.498</c:v>
                </c:pt>
                <c:pt idx="35">
                  <c:v>-0.48959999999999998</c:v>
                </c:pt>
                <c:pt idx="36">
                  <c:v>-1.494</c:v>
                </c:pt>
                <c:pt idx="37">
                  <c:v>-1.7472000000000001</c:v>
                </c:pt>
                <c:pt idx="38">
                  <c:v>-2.7480000000000002</c:v>
                </c:pt>
                <c:pt idx="39">
                  <c:v>-2.2464</c:v>
                </c:pt>
                <c:pt idx="40">
                  <c:v>-2.4731999999999998</c:v>
                </c:pt>
                <c:pt idx="41">
                  <c:v>-2.1057000000000001</c:v>
                </c:pt>
                <c:pt idx="42">
                  <c:v>-0.9577</c:v>
                </c:pt>
                <c:pt idx="43">
                  <c:v>-0.88449999999999995</c:v>
                </c:pt>
                <c:pt idx="44">
                  <c:v>-0.70760000000000001</c:v>
                </c:pt>
                <c:pt idx="45">
                  <c:v>-0.58440000000000003</c:v>
                </c:pt>
                <c:pt idx="46">
                  <c:v>3.2899999999999999E-2</c:v>
                </c:pt>
                <c:pt idx="47">
                  <c:v>-5.4899999999999997E-2</c:v>
                </c:pt>
                <c:pt idx="48">
                  <c:v>0.60389999999999999</c:v>
                </c:pt>
                <c:pt idx="49">
                  <c:v>1.3871</c:v>
                </c:pt>
                <c:pt idx="50">
                  <c:v>1.514</c:v>
                </c:pt>
                <c:pt idx="51">
                  <c:v>0.95279999999999998</c:v>
                </c:pt>
                <c:pt idx="52">
                  <c:v>0.98089999999999999</c:v>
                </c:pt>
                <c:pt idx="53">
                  <c:v>0.47699999999999998</c:v>
                </c:pt>
                <c:pt idx="54">
                  <c:v>0.60629999999999995</c:v>
                </c:pt>
                <c:pt idx="55">
                  <c:v>0.40039999999999998</c:v>
                </c:pt>
                <c:pt idx="56">
                  <c:v>0.32340000000000002</c:v>
                </c:pt>
                <c:pt idx="57">
                  <c:v>0.59399999999999997</c:v>
                </c:pt>
                <c:pt idx="58">
                  <c:v>0.40039999999999998</c:v>
                </c:pt>
                <c:pt idx="59">
                  <c:v>0.72489999999999999</c:v>
                </c:pt>
                <c:pt idx="60">
                  <c:v>1.0505</c:v>
                </c:pt>
                <c:pt idx="61">
                  <c:v>1.1253</c:v>
                </c:pt>
                <c:pt idx="62">
                  <c:v>1.323</c:v>
                </c:pt>
                <c:pt idx="63">
                  <c:v>1.488</c:v>
                </c:pt>
                <c:pt idx="64">
                  <c:v>2.1604000000000001</c:v>
                </c:pt>
                <c:pt idx="65">
                  <c:v>2.2191999999999998</c:v>
                </c:pt>
                <c:pt idx="66">
                  <c:v>2.6149</c:v>
                </c:pt>
                <c:pt idx="67">
                  <c:v>3.8346</c:v>
                </c:pt>
                <c:pt idx="68">
                  <c:v>3.7174</c:v>
                </c:pt>
                <c:pt idx="69">
                  <c:v>4.4066000000000001</c:v>
                </c:pt>
                <c:pt idx="70">
                  <c:v>4.9130000000000003</c:v>
                </c:pt>
                <c:pt idx="71">
                  <c:v>4.7058999999999997</c:v>
                </c:pt>
                <c:pt idx="72">
                  <c:v>3.3008999999999999</c:v>
                </c:pt>
                <c:pt idx="73">
                  <c:v>3.1606999999999998</c:v>
                </c:pt>
                <c:pt idx="74">
                  <c:v>2.8559000000000001</c:v>
                </c:pt>
                <c:pt idx="75">
                  <c:v>3.0743999999999998</c:v>
                </c:pt>
                <c:pt idx="76">
                  <c:v>3.9845999999999999</c:v>
                </c:pt>
                <c:pt idx="77">
                  <c:v>4.0662000000000003</c:v>
                </c:pt>
                <c:pt idx="78">
                  <c:v>3.0426000000000002</c:v>
                </c:pt>
                <c:pt idx="79">
                  <c:v>3.5865</c:v>
                </c:pt>
                <c:pt idx="80">
                  <c:v>4.0743999999999998</c:v>
                </c:pt>
                <c:pt idx="81">
                  <c:v>4.4776999999999996</c:v>
                </c:pt>
                <c:pt idx="82">
                  <c:v>4.2161</c:v>
                </c:pt>
                <c:pt idx="83">
                  <c:v>4.2591999999999999</c:v>
                </c:pt>
                <c:pt idx="84">
                  <c:v>4.1776999999999997</c:v>
                </c:pt>
                <c:pt idx="85">
                  <c:v>4.7157</c:v>
                </c:pt>
                <c:pt idx="86">
                  <c:v>4.6399999999999997</c:v>
                </c:pt>
                <c:pt idx="87">
                  <c:v>4.1181000000000001</c:v>
                </c:pt>
                <c:pt idx="88">
                  <c:v>3.4298999999999999</c:v>
                </c:pt>
                <c:pt idx="89">
                  <c:v>1.5412999999999999</c:v>
                </c:pt>
                <c:pt idx="90">
                  <c:v>0.78110000000000002</c:v>
                </c:pt>
                <c:pt idx="91">
                  <c:v>0.65749999999999997</c:v>
                </c:pt>
                <c:pt idx="92">
                  <c:v>0.76300000000000001</c:v>
                </c:pt>
                <c:pt idx="93">
                  <c:v>1.4359999999999999</c:v>
                </c:pt>
                <c:pt idx="94">
                  <c:v>1.8453999999999999</c:v>
                </c:pt>
                <c:pt idx="95">
                  <c:v>2.0590999999999999</c:v>
                </c:pt>
                <c:pt idx="96">
                  <c:v>1.6868000000000001</c:v>
                </c:pt>
                <c:pt idx="97">
                  <c:v>2.0783</c:v>
                </c:pt>
                <c:pt idx="98">
                  <c:v>3.6006999999999998</c:v>
                </c:pt>
                <c:pt idx="99">
                  <c:v>3.8008000000000002</c:v>
                </c:pt>
                <c:pt idx="100">
                  <c:v>4.6569000000000003</c:v>
                </c:pt>
                <c:pt idx="101">
                  <c:v>4.8817000000000004</c:v>
                </c:pt>
                <c:pt idx="102">
                  <c:v>4.7412000000000001</c:v>
                </c:pt>
                <c:pt idx="103">
                  <c:v>4.5445000000000002</c:v>
                </c:pt>
                <c:pt idx="104">
                  <c:v>5.6117999999999997</c:v>
                </c:pt>
                <c:pt idx="105">
                  <c:v>9.1290999999999993</c:v>
                </c:pt>
                <c:pt idx="106">
                  <c:v>10.918781880000001</c:v>
                </c:pt>
                <c:pt idx="107">
                  <c:v>10.4314</c:v>
                </c:pt>
                <c:pt idx="108">
                  <c:v>9.1629000000000005</c:v>
                </c:pt>
                <c:pt idx="109">
                  <c:v>8.5063999999999993</c:v>
                </c:pt>
                <c:pt idx="110">
                  <c:v>11.9863</c:v>
                </c:pt>
                <c:pt idx="111">
                  <c:v>12.605600000000001</c:v>
                </c:pt>
                <c:pt idx="112">
                  <c:v>13.851900000000001</c:v>
                </c:pt>
                <c:pt idx="113">
                  <c:v>18.191500000000001</c:v>
                </c:pt>
                <c:pt idx="114">
                  <c:v>17.9359</c:v>
                </c:pt>
                <c:pt idx="115">
                  <c:v>17.9041</c:v>
                </c:pt>
                <c:pt idx="116">
                  <c:v>16.6585</c:v>
                </c:pt>
                <c:pt idx="117">
                  <c:v>16.2636</c:v>
                </c:pt>
                <c:pt idx="118">
                  <c:v>16.114100000000001</c:v>
                </c:pt>
                <c:pt idx="119">
                  <c:v>16.125599999999999</c:v>
                </c:pt>
                <c:pt idx="120">
                  <c:v>15.526300000000001</c:v>
                </c:pt>
                <c:pt idx="121">
                  <c:v>16.054200000000002</c:v>
                </c:pt>
                <c:pt idx="122">
                  <c:v>14.4757</c:v>
                </c:pt>
                <c:pt idx="123">
                  <c:v>15.000999999999999</c:v>
                </c:pt>
                <c:pt idx="124">
                  <c:v>13.6297</c:v>
                </c:pt>
                <c:pt idx="125">
                  <c:v>13.684100000000001</c:v>
                </c:pt>
                <c:pt idx="126">
                  <c:v>12.7492</c:v>
                </c:pt>
                <c:pt idx="127">
                  <c:v>13.2164</c:v>
                </c:pt>
                <c:pt idx="128">
                  <c:v>13.8828</c:v>
                </c:pt>
                <c:pt idx="129">
                  <c:v>15.1907</c:v>
                </c:pt>
                <c:pt idx="130">
                  <c:v>13.9412</c:v>
                </c:pt>
                <c:pt idx="131">
                  <c:v>13.137</c:v>
                </c:pt>
                <c:pt idx="132">
                  <c:v>12.394</c:v>
                </c:pt>
                <c:pt idx="133">
                  <c:v>11.5223</c:v>
                </c:pt>
                <c:pt idx="134">
                  <c:v>11.9533</c:v>
                </c:pt>
                <c:pt idx="135">
                  <c:v>12.210100000000001</c:v>
                </c:pt>
                <c:pt idx="136">
                  <c:v>12.5709</c:v>
                </c:pt>
                <c:pt idx="137">
                  <c:v>12.589700000000001</c:v>
                </c:pt>
                <c:pt idx="138">
                  <c:v>12.267799999999999</c:v>
                </c:pt>
                <c:pt idx="139">
                  <c:v>12.409599999999999</c:v>
                </c:pt>
                <c:pt idx="140">
                  <c:v>11.5829</c:v>
                </c:pt>
                <c:pt idx="141">
                  <c:v>10.8553</c:v>
                </c:pt>
                <c:pt idx="142">
                  <c:v>11.0525</c:v>
                </c:pt>
                <c:pt idx="143">
                  <c:v>10.8918</c:v>
                </c:pt>
                <c:pt idx="144">
                  <c:v>11.1891</c:v>
                </c:pt>
                <c:pt idx="145">
                  <c:v>11.455</c:v>
                </c:pt>
                <c:pt idx="146">
                  <c:v>11.0642</c:v>
                </c:pt>
                <c:pt idx="147">
                  <c:v>11.392799999999999</c:v>
                </c:pt>
                <c:pt idx="148">
                  <c:v>11.1996</c:v>
                </c:pt>
                <c:pt idx="149">
                  <c:v>10.560600000000001</c:v>
                </c:pt>
                <c:pt idx="150">
                  <c:v>9.7561999999999998</c:v>
                </c:pt>
                <c:pt idx="151">
                  <c:v>10.0707</c:v>
                </c:pt>
                <c:pt idx="152">
                  <c:v>10.4133</c:v>
                </c:pt>
                <c:pt idx="153">
                  <c:v>10.5054</c:v>
                </c:pt>
                <c:pt idx="154">
                  <c:v>10.220000000000001</c:v>
                </c:pt>
                <c:pt idx="155">
                  <c:v>10.577400000000001</c:v>
                </c:pt>
                <c:pt idx="156">
                  <c:v>9.7782</c:v>
                </c:pt>
                <c:pt idx="157">
                  <c:v>8.4335000000000004</c:v>
                </c:pt>
                <c:pt idx="158">
                  <c:v>7.9447999999999999</c:v>
                </c:pt>
                <c:pt idx="159">
                  <c:v>2.5520999999999998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5E-444C-A5D6-018E1DCC5CD5}"/>
            </c:ext>
          </c:extLst>
        </c:ser>
        <c:ser>
          <c:idx val="0"/>
          <c:order val="3"/>
          <c:tx>
            <c:strRef>
              <c:f>'2013-26'!$H$2</c:f>
              <c:strCache>
                <c:ptCount val="1"/>
                <c:pt idx="0">
                  <c:v>Revised Fuel Price</c:v>
                </c:pt>
              </c:strCache>
            </c:strRef>
          </c:tx>
          <c:spPr>
            <a:ln w="28575" cap="rnd">
              <a:solidFill>
                <a:srgbClr val="CC3300"/>
              </a:solidFill>
              <a:round/>
            </a:ln>
            <a:effectLst/>
          </c:spPr>
          <c:marker>
            <c:symbol val="none"/>
          </c:marker>
          <c:cat>
            <c:numRef>
              <c:f>'2013-26'!$A$4:$A$163</c:f>
              <c:numCache>
                <c:formatCode>General</c:formatCode>
                <c:ptCount val="160"/>
                <c:pt idx="0">
                  <c:v>2013</c:v>
                </c:pt>
                <c:pt idx="1">
                  <c:v>2013</c:v>
                </c:pt>
                <c:pt idx="2">
                  <c:v>2013</c:v>
                </c:pt>
                <c:pt idx="3">
                  <c:v>2013</c:v>
                </c:pt>
                <c:pt idx="4">
                  <c:v>2013</c:v>
                </c:pt>
                <c:pt idx="5">
                  <c:v>2013</c:v>
                </c:pt>
                <c:pt idx="6">
                  <c:v>2013</c:v>
                </c:pt>
                <c:pt idx="7">
                  <c:v>2013</c:v>
                </c:pt>
                <c:pt idx="8">
                  <c:v>2013</c:v>
                </c:pt>
                <c:pt idx="9">
                  <c:v>2013</c:v>
                </c:pt>
                <c:pt idx="10">
                  <c:v>2013</c:v>
                </c:pt>
                <c:pt idx="11">
                  <c:v>2013</c:v>
                </c:pt>
                <c:pt idx="12">
                  <c:v>2014</c:v>
                </c:pt>
                <c:pt idx="13">
                  <c:v>2014</c:v>
                </c:pt>
                <c:pt idx="14">
                  <c:v>2014</c:v>
                </c:pt>
                <c:pt idx="15">
                  <c:v>2014</c:v>
                </c:pt>
                <c:pt idx="16">
                  <c:v>2014</c:v>
                </c:pt>
                <c:pt idx="17">
                  <c:v>2014</c:v>
                </c:pt>
                <c:pt idx="18">
                  <c:v>2014</c:v>
                </c:pt>
                <c:pt idx="19">
                  <c:v>2014</c:v>
                </c:pt>
                <c:pt idx="20">
                  <c:v>2014</c:v>
                </c:pt>
                <c:pt idx="21">
                  <c:v>2014</c:v>
                </c:pt>
                <c:pt idx="22">
                  <c:v>2014</c:v>
                </c:pt>
                <c:pt idx="23">
                  <c:v>2014</c:v>
                </c:pt>
                <c:pt idx="24">
                  <c:v>2015</c:v>
                </c:pt>
                <c:pt idx="25">
                  <c:v>2015</c:v>
                </c:pt>
                <c:pt idx="26">
                  <c:v>2015</c:v>
                </c:pt>
                <c:pt idx="27">
                  <c:v>2015</c:v>
                </c:pt>
                <c:pt idx="28">
                  <c:v>2015</c:v>
                </c:pt>
                <c:pt idx="29">
                  <c:v>2015</c:v>
                </c:pt>
                <c:pt idx="30">
                  <c:v>2015</c:v>
                </c:pt>
                <c:pt idx="31">
                  <c:v>2015</c:v>
                </c:pt>
                <c:pt idx="32">
                  <c:v>2015</c:v>
                </c:pt>
                <c:pt idx="33">
                  <c:v>2015</c:v>
                </c:pt>
                <c:pt idx="34">
                  <c:v>2015</c:v>
                </c:pt>
                <c:pt idx="35">
                  <c:v>2015</c:v>
                </c:pt>
                <c:pt idx="36">
                  <c:v>2016</c:v>
                </c:pt>
                <c:pt idx="37">
                  <c:v>2016</c:v>
                </c:pt>
                <c:pt idx="38">
                  <c:v>2016</c:v>
                </c:pt>
                <c:pt idx="39">
                  <c:v>2016</c:v>
                </c:pt>
                <c:pt idx="40">
                  <c:v>2016</c:v>
                </c:pt>
                <c:pt idx="41">
                  <c:v>2016</c:v>
                </c:pt>
                <c:pt idx="42">
                  <c:v>2016</c:v>
                </c:pt>
                <c:pt idx="43">
                  <c:v>2016</c:v>
                </c:pt>
                <c:pt idx="44">
                  <c:v>2016</c:v>
                </c:pt>
                <c:pt idx="45">
                  <c:v>2016</c:v>
                </c:pt>
                <c:pt idx="46">
                  <c:v>2016</c:v>
                </c:pt>
                <c:pt idx="47">
                  <c:v>2016</c:v>
                </c:pt>
                <c:pt idx="48">
                  <c:v>2017</c:v>
                </c:pt>
                <c:pt idx="49">
                  <c:v>2017</c:v>
                </c:pt>
                <c:pt idx="50">
                  <c:v>2017</c:v>
                </c:pt>
                <c:pt idx="51">
                  <c:v>2017</c:v>
                </c:pt>
                <c:pt idx="52">
                  <c:v>2017</c:v>
                </c:pt>
                <c:pt idx="53">
                  <c:v>2017</c:v>
                </c:pt>
                <c:pt idx="54">
                  <c:v>2017</c:v>
                </c:pt>
                <c:pt idx="55">
                  <c:v>2017</c:v>
                </c:pt>
                <c:pt idx="56">
                  <c:v>2017</c:v>
                </c:pt>
                <c:pt idx="57">
                  <c:v>2017</c:v>
                </c:pt>
                <c:pt idx="58">
                  <c:v>2017</c:v>
                </c:pt>
                <c:pt idx="59">
                  <c:v>2017</c:v>
                </c:pt>
                <c:pt idx="60">
                  <c:v>2018</c:v>
                </c:pt>
                <c:pt idx="61">
                  <c:v>2018</c:v>
                </c:pt>
                <c:pt idx="62">
                  <c:v>2018</c:v>
                </c:pt>
                <c:pt idx="63">
                  <c:v>2018</c:v>
                </c:pt>
                <c:pt idx="64">
                  <c:v>2018</c:v>
                </c:pt>
                <c:pt idx="65">
                  <c:v>2018</c:v>
                </c:pt>
                <c:pt idx="66">
                  <c:v>2018</c:v>
                </c:pt>
                <c:pt idx="67">
                  <c:v>2018</c:v>
                </c:pt>
                <c:pt idx="68">
                  <c:v>2018</c:v>
                </c:pt>
                <c:pt idx="69">
                  <c:v>2018</c:v>
                </c:pt>
                <c:pt idx="70">
                  <c:v>2018</c:v>
                </c:pt>
                <c:pt idx="71">
                  <c:v>2018</c:v>
                </c:pt>
                <c:pt idx="72">
                  <c:v>2019</c:v>
                </c:pt>
                <c:pt idx="73">
                  <c:v>2019</c:v>
                </c:pt>
                <c:pt idx="74">
                  <c:v>2019</c:v>
                </c:pt>
                <c:pt idx="75">
                  <c:v>2019</c:v>
                </c:pt>
                <c:pt idx="76">
                  <c:v>2019</c:v>
                </c:pt>
                <c:pt idx="77">
                  <c:v>2019</c:v>
                </c:pt>
                <c:pt idx="78">
                  <c:v>2019</c:v>
                </c:pt>
                <c:pt idx="79">
                  <c:v>2019</c:v>
                </c:pt>
                <c:pt idx="80">
                  <c:v>2019</c:v>
                </c:pt>
                <c:pt idx="81">
                  <c:v>2019</c:v>
                </c:pt>
                <c:pt idx="82">
                  <c:v>2019</c:v>
                </c:pt>
                <c:pt idx="83">
                  <c:v>2019</c:v>
                </c:pt>
                <c:pt idx="84">
                  <c:v>2020</c:v>
                </c:pt>
                <c:pt idx="85">
                  <c:v>2020</c:v>
                </c:pt>
                <c:pt idx="86">
                  <c:v>2020</c:v>
                </c:pt>
                <c:pt idx="87">
                  <c:v>2020</c:v>
                </c:pt>
                <c:pt idx="88">
                  <c:v>2020</c:v>
                </c:pt>
                <c:pt idx="89">
                  <c:v>2020</c:v>
                </c:pt>
                <c:pt idx="90">
                  <c:v>2020</c:v>
                </c:pt>
                <c:pt idx="91">
                  <c:v>2020</c:v>
                </c:pt>
                <c:pt idx="92">
                  <c:v>2020</c:v>
                </c:pt>
                <c:pt idx="93">
                  <c:v>2020</c:v>
                </c:pt>
                <c:pt idx="94">
                  <c:v>2020</c:v>
                </c:pt>
                <c:pt idx="95">
                  <c:v>2020</c:v>
                </c:pt>
                <c:pt idx="96">
                  <c:v>2021</c:v>
                </c:pt>
                <c:pt idx="97">
                  <c:v>2021</c:v>
                </c:pt>
                <c:pt idx="98">
                  <c:v>2021</c:v>
                </c:pt>
                <c:pt idx="99">
                  <c:v>2021</c:v>
                </c:pt>
                <c:pt idx="100">
                  <c:v>2021</c:v>
                </c:pt>
                <c:pt idx="101">
                  <c:v>2021</c:v>
                </c:pt>
                <c:pt idx="102">
                  <c:v>2021</c:v>
                </c:pt>
                <c:pt idx="103">
                  <c:v>2021</c:v>
                </c:pt>
                <c:pt idx="104">
                  <c:v>2021</c:v>
                </c:pt>
                <c:pt idx="105">
                  <c:v>2021</c:v>
                </c:pt>
                <c:pt idx="106">
                  <c:v>2021</c:v>
                </c:pt>
                <c:pt idx="107">
                  <c:v>2021</c:v>
                </c:pt>
                <c:pt idx="108">
                  <c:v>2022</c:v>
                </c:pt>
                <c:pt idx="109">
                  <c:v>2022</c:v>
                </c:pt>
                <c:pt idx="110">
                  <c:v>2022</c:v>
                </c:pt>
                <c:pt idx="111">
                  <c:v>2022</c:v>
                </c:pt>
                <c:pt idx="112">
                  <c:v>2022</c:v>
                </c:pt>
                <c:pt idx="113">
                  <c:v>2022</c:v>
                </c:pt>
                <c:pt idx="114">
                  <c:v>2022</c:v>
                </c:pt>
                <c:pt idx="115">
                  <c:v>2022</c:v>
                </c:pt>
                <c:pt idx="116">
                  <c:v>2022</c:v>
                </c:pt>
                <c:pt idx="117">
                  <c:v>2022</c:v>
                </c:pt>
                <c:pt idx="118">
                  <c:v>2022</c:v>
                </c:pt>
                <c:pt idx="119">
                  <c:v>2022</c:v>
                </c:pt>
                <c:pt idx="120">
                  <c:v>2023</c:v>
                </c:pt>
                <c:pt idx="121">
                  <c:v>2023</c:v>
                </c:pt>
                <c:pt idx="122">
                  <c:v>2023</c:v>
                </c:pt>
                <c:pt idx="123">
                  <c:v>2023</c:v>
                </c:pt>
                <c:pt idx="124">
                  <c:v>2023</c:v>
                </c:pt>
                <c:pt idx="125">
                  <c:v>2023</c:v>
                </c:pt>
                <c:pt idx="126">
                  <c:v>2023</c:v>
                </c:pt>
                <c:pt idx="127">
                  <c:v>2023</c:v>
                </c:pt>
                <c:pt idx="128">
                  <c:v>2023</c:v>
                </c:pt>
                <c:pt idx="129">
                  <c:v>2023</c:v>
                </c:pt>
                <c:pt idx="130">
                  <c:v>2023</c:v>
                </c:pt>
                <c:pt idx="131">
                  <c:v>2023</c:v>
                </c:pt>
                <c:pt idx="132">
                  <c:v>2024</c:v>
                </c:pt>
                <c:pt idx="133">
                  <c:v>2024</c:v>
                </c:pt>
                <c:pt idx="134">
                  <c:v>2024</c:v>
                </c:pt>
                <c:pt idx="135">
                  <c:v>2024</c:v>
                </c:pt>
                <c:pt idx="136">
                  <c:v>2024</c:v>
                </c:pt>
                <c:pt idx="137">
                  <c:v>2024</c:v>
                </c:pt>
                <c:pt idx="138">
                  <c:v>2024</c:v>
                </c:pt>
                <c:pt idx="139">
                  <c:v>2024</c:v>
                </c:pt>
                <c:pt idx="140">
                  <c:v>2024</c:v>
                </c:pt>
                <c:pt idx="141">
                  <c:v>2024</c:v>
                </c:pt>
                <c:pt idx="142">
                  <c:v>2024</c:v>
                </c:pt>
                <c:pt idx="143">
                  <c:v>2024</c:v>
                </c:pt>
                <c:pt idx="144">
                  <c:v>2025</c:v>
                </c:pt>
                <c:pt idx="145">
                  <c:v>2025</c:v>
                </c:pt>
                <c:pt idx="146">
                  <c:v>2025</c:v>
                </c:pt>
                <c:pt idx="147">
                  <c:v>2025</c:v>
                </c:pt>
                <c:pt idx="148">
                  <c:v>2025</c:v>
                </c:pt>
                <c:pt idx="149">
                  <c:v>2025</c:v>
                </c:pt>
                <c:pt idx="150">
                  <c:v>2025</c:v>
                </c:pt>
                <c:pt idx="151">
                  <c:v>2025</c:v>
                </c:pt>
                <c:pt idx="152">
                  <c:v>2025</c:v>
                </c:pt>
                <c:pt idx="153">
                  <c:v>2025</c:v>
                </c:pt>
                <c:pt idx="154">
                  <c:v>2025</c:v>
                </c:pt>
                <c:pt idx="155">
                  <c:v>2025</c:v>
                </c:pt>
                <c:pt idx="156">
                  <c:v>2026</c:v>
                </c:pt>
                <c:pt idx="157">
                  <c:v>2026</c:v>
                </c:pt>
                <c:pt idx="158">
                  <c:v>2026</c:v>
                </c:pt>
                <c:pt idx="159">
                  <c:v>2026</c:v>
                </c:pt>
              </c:numCache>
            </c:numRef>
          </c:cat>
          <c:val>
            <c:numRef>
              <c:f>'2013-26'!$H$4:$H$163</c:f>
              <c:numCache>
                <c:formatCode>0.0000</c:formatCode>
                <c:ptCount val="160"/>
                <c:pt idx="125">
                  <c:v>12.6401</c:v>
                </c:pt>
                <c:pt idx="126">
                  <c:v>11.9352</c:v>
                </c:pt>
                <c:pt idx="127">
                  <c:v>12.228999999999999</c:v>
                </c:pt>
                <c:pt idx="128">
                  <c:v>13.1449</c:v>
                </c:pt>
                <c:pt idx="129">
                  <c:v>14.258100000000001</c:v>
                </c:pt>
                <c:pt idx="130">
                  <c:v>12.9956</c:v>
                </c:pt>
                <c:pt idx="131">
                  <c:v>11.777900000000001</c:v>
                </c:pt>
                <c:pt idx="132">
                  <c:v>11.368499999999999</c:v>
                </c:pt>
                <c:pt idx="133">
                  <c:v>10.3832</c:v>
                </c:pt>
                <c:pt idx="134" formatCode="General">
                  <c:v>11.035399999999999</c:v>
                </c:pt>
                <c:pt idx="135">
                  <c:v>11.2081</c:v>
                </c:pt>
                <c:pt idx="136" formatCode="General">
                  <c:v>11.649800000000001</c:v>
                </c:pt>
                <c:pt idx="137">
                  <c:v>11.7166</c:v>
                </c:pt>
                <c:pt idx="138" formatCode="General">
                  <c:v>11.5701</c:v>
                </c:pt>
                <c:pt idx="139" formatCode="General">
                  <c:v>11.633800000000001</c:v>
                </c:pt>
                <c:pt idx="140" formatCode="General">
                  <c:v>11.114800000000001</c:v>
                </c:pt>
                <c:pt idx="141" formatCode="General">
                  <c:v>10.3627</c:v>
                </c:pt>
                <c:pt idx="142">
                  <c:v>10.4869</c:v>
                </c:pt>
                <c:pt idx="143">
                  <c:v>9.9839000000000002</c:v>
                </c:pt>
                <c:pt idx="144">
                  <c:v>10.024800000000001</c:v>
                </c:pt>
                <c:pt idx="145">
                  <c:v>10.022500000000001</c:v>
                </c:pt>
                <c:pt idx="146" formatCode="General">
                  <c:v>10.0016</c:v>
                </c:pt>
                <c:pt idx="147">
                  <c:v>10.235900000000001</c:v>
                </c:pt>
                <c:pt idx="148" formatCode="General">
                  <c:v>10.2057</c:v>
                </c:pt>
                <c:pt idx="149">
                  <c:v>9.7802000000000007</c:v>
                </c:pt>
                <c:pt idx="150" formatCode="General">
                  <c:v>9.1347000000000005</c:v>
                </c:pt>
                <c:pt idx="151" formatCode="General">
                  <c:v>9.3932000000000002</c:v>
                </c:pt>
                <c:pt idx="152" formatCode="General">
                  <c:v>9.8697999999999997</c:v>
                </c:pt>
                <c:pt idx="153" formatCode="General">
                  <c:v>9.8175000000000008</c:v>
                </c:pt>
                <c:pt idx="154">
                  <c:v>9.5373999999999999</c:v>
                </c:pt>
                <c:pt idx="155">
                  <c:v>9.5554000000000006</c:v>
                </c:pt>
                <c:pt idx="156">
                  <c:v>8.8195999999999994</c:v>
                </c:pt>
                <c:pt idx="157">
                  <c:v>7.6980000000000004</c:v>
                </c:pt>
                <c:pt idx="158" formatCode="General">
                  <c:v>7.1135999999999999</c:v>
                </c:pt>
                <c:pt idx="159">
                  <c:v>2.2744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56-4BDC-AA2E-189933AF8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113487"/>
        <c:axId val="599106415"/>
      </c:lineChart>
      <c:catAx>
        <c:axId val="5991134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9106415"/>
        <c:crosses val="autoZero"/>
        <c:auto val="1"/>
        <c:lblAlgn val="ctr"/>
        <c:lblOffset val="100"/>
        <c:tickLblSkip val="12"/>
        <c:tickMarkSkip val="6"/>
        <c:noMultiLvlLbl val="0"/>
      </c:catAx>
      <c:valAx>
        <c:axId val="5991064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91134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Fuel Price Adjustment - Low Voltage  (c/kWh)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3"/>
          <c:order val="0"/>
          <c:tx>
            <c:strRef>
              <c:f>'2013-26'!$O$2</c:f>
              <c:strCache>
                <c:ptCount val="1"/>
                <c:pt idx="0">
                  <c:v>Fuel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'2013-26'!$A$4:$A$163</c:f>
              <c:numCache>
                <c:formatCode>General</c:formatCode>
                <c:ptCount val="160"/>
                <c:pt idx="0">
                  <c:v>2013</c:v>
                </c:pt>
                <c:pt idx="1">
                  <c:v>2013</c:v>
                </c:pt>
                <c:pt idx="2">
                  <c:v>2013</c:v>
                </c:pt>
                <c:pt idx="3">
                  <c:v>2013</c:v>
                </c:pt>
                <c:pt idx="4">
                  <c:v>2013</c:v>
                </c:pt>
                <c:pt idx="5">
                  <c:v>2013</c:v>
                </c:pt>
                <c:pt idx="6">
                  <c:v>2013</c:v>
                </c:pt>
                <c:pt idx="7">
                  <c:v>2013</c:v>
                </c:pt>
                <c:pt idx="8">
                  <c:v>2013</c:v>
                </c:pt>
                <c:pt idx="9">
                  <c:v>2013</c:v>
                </c:pt>
                <c:pt idx="10">
                  <c:v>2013</c:v>
                </c:pt>
                <c:pt idx="11">
                  <c:v>2013</c:v>
                </c:pt>
                <c:pt idx="12">
                  <c:v>2014</c:v>
                </c:pt>
                <c:pt idx="13">
                  <c:v>2014</c:v>
                </c:pt>
                <c:pt idx="14">
                  <c:v>2014</c:v>
                </c:pt>
                <c:pt idx="15">
                  <c:v>2014</c:v>
                </c:pt>
                <c:pt idx="16">
                  <c:v>2014</c:v>
                </c:pt>
                <c:pt idx="17">
                  <c:v>2014</c:v>
                </c:pt>
                <c:pt idx="18">
                  <c:v>2014</c:v>
                </c:pt>
                <c:pt idx="19">
                  <c:v>2014</c:v>
                </c:pt>
                <c:pt idx="20">
                  <c:v>2014</c:v>
                </c:pt>
                <c:pt idx="21">
                  <c:v>2014</c:v>
                </c:pt>
                <c:pt idx="22">
                  <c:v>2014</c:v>
                </c:pt>
                <c:pt idx="23">
                  <c:v>2014</c:v>
                </c:pt>
                <c:pt idx="24">
                  <c:v>2015</c:v>
                </c:pt>
                <c:pt idx="25">
                  <c:v>2015</c:v>
                </c:pt>
                <c:pt idx="26">
                  <c:v>2015</c:v>
                </c:pt>
                <c:pt idx="27">
                  <c:v>2015</c:v>
                </c:pt>
                <c:pt idx="28">
                  <c:v>2015</c:v>
                </c:pt>
                <c:pt idx="29">
                  <c:v>2015</c:v>
                </c:pt>
                <c:pt idx="30">
                  <c:v>2015</c:v>
                </c:pt>
                <c:pt idx="31">
                  <c:v>2015</c:v>
                </c:pt>
                <c:pt idx="32">
                  <c:v>2015</c:v>
                </c:pt>
                <c:pt idx="33">
                  <c:v>2015</c:v>
                </c:pt>
                <c:pt idx="34">
                  <c:v>2015</c:v>
                </c:pt>
                <c:pt idx="35">
                  <c:v>2015</c:v>
                </c:pt>
                <c:pt idx="36">
                  <c:v>2016</c:v>
                </c:pt>
                <c:pt idx="37">
                  <c:v>2016</c:v>
                </c:pt>
                <c:pt idx="38">
                  <c:v>2016</c:v>
                </c:pt>
                <c:pt idx="39">
                  <c:v>2016</c:v>
                </c:pt>
                <c:pt idx="40">
                  <c:v>2016</c:v>
                </c:pt>
                <c:pt idx="41">
                  <c:v>2016</c:v>
                </c:pt>
                <c:pt idx="42">
                  <c:v>2016</c:v>
                </c:pt>
                <c:pt idx="43">
                  <c:v>2016</c:v>
                </c:pt>
                <c:pt idx="44">
                  <c:v>2016</c:v>
                </c:pt>
                <c:pt idx="45">
                  <c:v>2016</c:v>
                </c:pt>
                <c:pt idx="46">
                  <c:v>2016</c:v>
                </c:pt>
                <c:pt idx="47">
                  <c:v>2016</c:v>
                </c:pt>
                <c:pt idx="48">
                  <c:v>2017</c:v>
                </c:pt>
                <c:pt idx="49">
                  <c:v>2017</c:v>
                </c:pt>
                <c:pt idx="50">
                  <c:v>2017</c:v>
                </c:pt>
                <c:pt idx="51">
                  <c:v>2017</c:v>
                </c:pt>
                <c:pt idx="52">
                  <c:v>2017</c:v>
                </c:pt>
                <c:pt idx="53">
                  <c:v>2017</c:v>
                </c:pt>
                <c:pt idx="54">
                  <c:v>2017</c:v>
                </c:pt>
                <c:pt idx="55">
                  <c:v>2017</c:v>
                </c:pt>
                <c:pt idx="56">
                  <c:v>2017</c:v>
                </c:pt>
                <c:pt idx="57">
                  <c:v>2017</c:v>
                </c:pt>
                <c:pt idx="58">
                  <c:v>2017</c:v>
                </c:pt>
                <c:pt idx="59">
                  <c:v>2017</c:v>
                </c:pt>
                <c:pt idx="60">
                  <c:v>2018</c:v>
                </c:pt>
                <c:pt idx="61">
                  <c:v>2018</c:v>
                </c:pt>
                <c:pt idx="62">
                  <c:v>2018</c:v>
                </c:pt>
                <c:pt idx="63">
                  <c:v>2018</c:v>
                </c:pt>
                <c:pt idx="64">
                  <c:v>2018</c:v>
                </c:pt>
                <c:pt idx="65">
                  <c:v>2018</c:v>
                </c:pt>
                <c:pt idx="66">
                  <c:v>2018</c:v>
                </c:pt>
                <c:pt idx="67">
                  <c:v>2018</c:v>
                </c:pt>
                <c:pt idx="68">
                  <c:v>2018</c:v>
                </c:pt>
                <c:pt idx="69">
                  <c:v>2018</c:v>
                </c:pt>
                <c:pt idx="70">
                  <c:v>2018</c:v>
                </c:pt>
                <c:pt idx="71">
                  <c:v>2018</c:v>
                </c:pt>
                <c:pt idx="72">
                  <c:v>2019</c:v>
                </c:pt>
                <c:pt idx="73">
                  <c:v>2019</c:v>
                </c:pt>
                <c:pt idx="74">
                  <c:v>2019</c:v>
                </c:pt>
                <c:pt idx="75">
                  <c:v>2019</c:v>
                </c:pt>
                <c:pt idx="76">
                  <c:v>2019</c:v>
                </c:pt>
                <c:pt idx="77">
                  <c:v>2019</c:v>
                </c:pt>
                <c:pt idx="78">
                  <c:v>2019</c:v>
                </c:pt>
                <c:pt idx="79">
                  <c:v>2019</c:v>
                </c:pt>
                <c:pt idx="80">
                  <c:v>2019</c:v>
                </c:pt>
                <c:pt idx="81">
                  <c:v>2019</c:v>
                </c:pt>
                <c:pt idx="82">
                  <c:v>2019</c:v>
                </c:pt>
                <c:pt idx="83">
                  <c:v>2019</c:v>
                </c:pt>
                <c:pt idx="84">
                  <c:v>2020</c:v>
                </c:pt>
                <c:pt idx="85">
                  <c:v>2020</c:v>
                </c:pt>
                <c:pt idx="86">
                  <c:v>2020</c:v>
                </c:pt>
                <c:pt idx="87">
                  <c:v>2020</c:v>
                </c:pt>
                <c:pt idx="88">
                  <c:v>2020</c:v>
                </c:pt>
                <c:pt idx="89">
                  <c:v>2020</c:v>
                </c:pt>
                <c:pt idx="90">
                  <c:v>2020</c:v>
                </c:pt>
                <c:pt idx="91">
                  <c:v>2020</c:v>
                </c:pt>
                <c:pt idx="92">
                  <c:v>2020</c:v>
                </c:pt>
                <c:pt idx="93">
                  <c:v>2020</c:v>
                </c:pt>
                <c:pt idx="94">
                  <c:v>2020</c:v>
                </c:pt>
                <c:pt idx="95">
                  <c:v>2020</c:v>
                </c:pt>
                <c:pt idx="96">
                  <c:v>2021</c:v>
                </c:pt>
                <c:pt idx="97">
                  <c:v>2021</c:v>
                </c:pt>
                <c:pt idx="98">
                  <c:v>2021</c:v>
                </c:pt>
                <c:pt idx="99">
                  <c:v>2021</c:v>
                </c:pt>
                <c:pt idx="100">
                  <c:v>2021</c:v>
                </c:pt>
                <c:pt idx="101">
                  <c:v>2021</c:v>
                </c:pt>
                <c:pt idx="102">
                  <c:v>2021</c:v>
                </c:pt>
                <c:pt idx="103">
                  <c:v>2021</c:v>
                </c:pt>
                <c:pt idx="104">
                  <c:v>2021</c:v>
                </c:pt>
                <c:pt idx="105">
                  <c:v>2021</c:v>
                </c:pt>
                <c:pt idx="106">
                  <c:v>2021</c:v>
                </c:pt>
                <c:pt idx="107">
                  <c:v>2021</c:v>
                </c:pt>
                <c:pt idx="108">
                  <c:v>2022</c:v>
                </c:pt>
                <c:pt idx="109">
                  <c:v>2022</c:v>
                </c:pt>
                <c:pt idx="110">
                  <c:v>2022</c:v>
                </c:pt>
                <c:pt idx="111">
                  <c:v>2022</c:v>
                </c:pt>
                <c:pt idx="112">
                  <c:v>2022</c:v>
                </c:pt>
                <c:pt idx="113">
                  <c:v>2022</c:v>
                </c:pt>
                <c:pt idx="114">
                  <c:v>2022</c:v>
                </c:pt>
                <c:pt idx="115">
                  <c:v>2022</c:v>
                </c:pt>
                <c:pt idx="116">
                  <c:v>2022</c:v>
                </c:pt>
                <c:pt idx="117">
                  <c:v>2022</c:v>
                </c:pt>
                <c:pt idx="118">
                  <c:v>2022</c:v>
                </c:pt>
                <c:pt idx="119">
                  <c:v>2022</c:v>
                </c:pt>
                <c:pt idx="120">
                  <c:v>2023</c:v>
                </c:pt>
                <c:pt idx="121">
                  <c:v>2023</c:v>
                </c:pt>
                <c:pt idx="122">
                  <c:v>2023</c:v>
                </c:pt>
                <c:pt idx="123">
                  <c:v>2023</c:v>
                </c:pt>
                <c:pt idx="124">
                  <c:v>2023</c:v>
                </c:pt>
                <c:pt idx="125">
                  <c:v>2023</c:v>
                </c:pt>
                <c:pt idx="126">
                  <c:v>2023</c:v>
                </c:pt>
                <c:pt idx="127">
                  <c:v>2023</c:v>
                </c:pt>
                <c:pt idx="128">
                  <c:v>2023</c:v>
                </c:pt>
                <c:pt idx="129">
                  <c:v>2023</c:v>
                </c:pt>
                <c:pt idx="130">
                  <c:v>2023</c:v>
                </c:pt>
                <c:pt idx="131">
                  <c:v>2023</c:v>
                </c:pt>
                <c:pt idx="132">
                  <c:v>2024</c:v>
                </c:pt>
                <c:pt idx="133">
                  <c:v>2024</c:v>
                </c:pt>
                <c:pt idx="134">
                  <c:v>2024</c:v>
                </c:pt>
                <c:pt idx="135">
                  <c:v>2024</c:v>
                </c:pt>
                <c:pt idx="136">
                  <c:v>2024</c:v>
                </c:pt>
                <c:pt idx="137">
                  <c:v>2024</c:v>
                </c:pt>
                <c:pt idx="138">
                  <c:v>2024</c:v>
                </c:pt>
                <c:pt idx="139">
                  <c:v>2024</c:v>
                </c:pt>
                <c:pt idx="140">
                  <c:v>2024</c:v>
                </c:pt>
                <c:pt idx="141">
                  <c:v>2024</c:v>
                </c:pt>
                <c:pt idx="142">
                  <c:v>2024</c:v>
                </c:pt>
                <c:pt idx="143">
                  <c:v>2024</c:v>
                </c:pt>
                <c:pt idx="144">
                  <c:v>2025</c:v>
                </c:pt>
                <c:pt idx="145">
                  <c:v>2025</c:v>
                </c:pt>
                <c:pt idx="146">
                  <c:v>2025</c:v>
                </c:pt>
                <c:pt idx="147">
                  <c:v>2025</c:v>
                </c:pt>
                <c:pt idx="148">
                  <c:v>2025</c:v>
                </c:pt>
                <c:pt idx="149">
                  <c:v>2025</c:v>
                </c:pt>
                <c:pt idx="150">
                  <c:v>2025</c:v>
                </c:pt>
                <c:pt idx="151">
                  <c:v>2025</c:v>
                </c:pt>
                <c:pt idx="152">
                  <c:v>2025</c:v>
                </c:pt>
                <c:pt idx="153">
                  <c:v>2025</c:v>
                </c:pt>
                <c:pt idx="154">
                  <c:v>2025</c:v>
                </c:pt>
                <c:pt idx="155">
                  <c:v>2025</c:v>
                </c:pt>
                <c:pt idx="156">
                  <c:v>2026</c:v>
                </c:pt>
                <c:pt idx="157">
                  <c:v>2026</c:v>
                </c:pt>
                <c:pt idx="158">
                  <c:v>2026</c:v>
                </c:pt>
                <c:pt idx="159">
                  <c:v>2026</c:v>
                </c:pt>
              </c:numCache>
            </c:numRef>
          </c:cat>
          <c:val>
            <c:numRef>
              <c:f>'2013-26'!$O$4:$O$163</c:f>
              <c:numCache>
                <c:formatCode>0.0000</c:formatCode>
                <c:ptCount val="160"/>
                <c:pt idx="0">
                  <c:v>6.1078000000000001</c:v>
                </c:pt>
                <c:pt idx="1">
                  <c:v>6.8338100000000006</c:v>
                </c:pt>
                <c:pt idx="2">
                  <c:v>7.08094</c:v>
                </c:pt>
                <c:pt idx="3">
                  <c:v>6.8734000000000002</c:v>
                </c:pt>
                <c:pt idx="4">
                  <c:v>6.6448999999999998</c:v>
                </c:pt>
                <c:pt idx="5">
                  <c:v>6.3438999999999997</c:v>
                </c:pt>
                <c:pt idx="6">
                  <c:v>6</c:v>
                </c:pt>
                <c:pt idx="7">
                  <c:v>5.6715999999999998</c:v>
                </c:pt>
                <c:pt idx="8">
                  <c:v>5.5655999999999999</c:v>
                </c:pt>
                <c:pt idx="9">
                  <c:v>5.4407000000000005</c:v>
                </c:pt>
                <c:pt idx="10">
                  <c:v>4.4588999999999999</c:v>
                </c:pt>
                <c:pt idx="11">
                  <c:v>4.3197000000000001</c:v>
                </c:pt>
                <c:pt idx="12">
                  <c:v>3.8380999999999998</c:v>
                </c:pt>
                <c:pt idx="13">
                  <c:v>4.3851999999999993</c:v>
                </c:pt>
                <c:pt idx="14">
                  <c:v>4.6315</c:v>
                </c:pt>
                <c:pt idx="15">
                  <c:v>4.4054000000000002</c:v>
                </c:pt>
                <c:pt idx="16">
                  <c:v>4.4935</c:v>
                </c:pt>
                <c:pt idx="17">
                  <c:v>4.9277999999999995</c:v>
                </c:pt>
                <c:pt idx="18">
                  <c:v>5.33</c:v>
                </c:pt>
                <c:pt idx="19">
                  <c:v>5.2299999999999995</c:v>
                </c:pt>
                <c:pt idx="20">
                  <c:v>4.9824999999999999</c:v>
                </c:pt>
                <c:pt idx="21">
                  <c:v>4.8730000000000002</c:v>
                </c:pt>
                <c:pt idx="22">
                  <c:v>3.62</c:v>
                </c:pt>
                <c:pt idx="23">
                  <c:v>3.5831</c:v>
                </c:pt>
                <c:pt idx="24">
                  <c:v>2.3395000000000001</c:v>
                </c:pt>
                <c:pt idx="25">
                  <c:v>0.94009999999999994</c:v>
                </c:pt>
                <c:pt idx="26">
                  <c:v>0.74139999999999995</c:v>
                </c:pt>
                <c:pt idx="27">
                  <c:v>0.42120000000000007</c:v>
                </c:pt>
                <c:pt idx="28">
                  <c:v>0.26190000000000002</c:v>
                </c:pt>
                <c:pt idx="29">
                  <c:v>0.66500000000000004</c:v>
                </c:pt>
                <c:pt idx="30">
                  <c:v>0.57619999999999993</c:v>
                </c:pt>
                <c:pt idx="31">
                  <c:v>1.2298999999999998</c:v>
                </c:pt>
                <c:pt idx="32">
                  <c:v>0.1071</c:v>
                </c:pt>
                <c:pt idx="33">
                  <c:v>-0.15379999999999999</c:v>
                </c:pt>
                <c:pt idx="34">
                  <c:v>-0.87309999999999999</c:v>
                </c:pt>
                <c:pt idx="35">
                  <c:v>-0.90720000000000001</c:v>
                </c:pt>
                <c:pt idx="36">
                  <c:v>-1.8976</c:v>
                </c:pt>
                <c:pt idx="37">
                  <c:v>-2.2164000000000001</c:v>
                </c:pt>
                <c:pt idx="38">
                  <c:v>-3.2205000000000004</c:v>
                </c:pt>
                <c:pt idx="39">
                  <c:v>-2.8967999999999998</c:v>
                </c:pt>
                <c:pt idx="40">
                  <c:v>-3.0895999999999999</c:v>
                </c:pt>
                <c:pt idx="41">
                  <c:v>-2.5150000000000001</c:v>
                </c:pt>
                <c:pt idx="42">
                  <c:v>-1.3167</c:v>
                </c:pt>
                <c:pt idx="43">
                  <c:v>-1.1958</c:v>
                </c:pt>
                <c:pt idx="44">
                  <c:v>-1.0281</c:v>
                </c:pt>
                <c:pt idx="45">
                  <c:v>-1.0583</c:v>
                </c:pt>
                <c:pt idx="46">
                  <c:v>-0.55569999999999997</c:v>
                </c:pt>
                <c:pt idx="47">
                  <c:v>-0.58340000000000003</c:v>
                </c:pt>
                <c:pt idx="48">
                  <c:v>0.22050000000000006</c:v>
                </c:pt>
                <c:pt idx="49">
                  <c:v>1.0611000000000002</c:v>
                </c:pt>
                <c:pt idx="50">
                  <c:v>0.99840000000000007</c:v>
                </c:pt>
                <c:pt idx="51">
                  <c:v>0.57730000000000015</c:v>
                </c:pt>
                <c:pt idx="52">
                  <c:v>0.66679999999999984</c:v>
                </c:pt>
                <c:pt idx="53">
                  <c:v>0.20609999999999995</c:v>
                </c:pt>
                <c:pt idx="54">
                  <c:v>0.35589999999999999</c:v>
                </c:pt>
                <c:pt idx="55">
                  <c:v>0.12760000000000002</c:v>
                </c:pt>
                <c:pt idx="56">
                  <c:v>-1.1599999999999985E-2</c:v>
                </c:pt>
                <c:pt idx="57">
                  <c:v>5.8599999999999985E-2</c:v>
                </c:pt>
                <c:pt idx="58">
                  <c:v>-0.1346</c:v>
                </c:pt>
                <c:pt idx="59">
                  <c:v>0.19670000000000001</c:v>
                </c:pt>
                <c:pt idx="60">
                  <c:v>0.6543000000000001</c:v>
                </c:pt>
                <c:pt idx="61">
                  <c:v>0.67869999999999986</c:v>
                </c:pt>
                <c:pt idx="62">
                  <c:v>0.65029999999999999</c:v>
                </c:pt>
                <c:pt idx="63">
                  <c:v>0.65349999999999986</c:v>
                </c:pt>
                <c:pt idx="64">
                  <c:v>1.3846000000000003</c:v>
                </c:pt>
                <c:pt idx="65">
                  <c:v>1.5912999999999997</c:v>
                </c:pt>
                <c:pt idx="66">
                  <c:v>2.1156000000000001</c:v>
                </c:pt>
                <c:pt idx="67">
                  <c:v>3.2128000000000001</c:v>
                </c:pt>
                <c:pt idx="68">
                  <c:v>2.92</c:v>
                </c:pt>
                <c:pt idx="69">
                  <c:v>3.0313000000000003</c:v>
                </c:pt>
                <c:pt idx="70">
                  <c:v>3.621</c:v>
                </c:pt>
                <c:pt idx="71">
                  <c:v>3.3798999999999997</c:v>
                </c:pt>
                <c:pt idx="72">
                  <c:v>1.9524000000000001</c:v>
                </c:pt>
                <c:pt idx="73">
                  <c:v>1.9968999999999999</c:v>
                </c:pt>
                <c:pt idx="74">
                  <c:v>1.4270999999999998</c:v>
                </c:pt>
                <c:pt idx="75">
                  <c:v>1.4818</c:v>
                </c:pt>
                <c:pt idx="76">
                  <c:v>2.1381999999999999</c:v>
                </c:pt>
                <c:pt idx="77">
                  <c:v>2.4056000000000006</c:v>
                </c:pt>
                <c:pt idx="78">
                  <c:v>2.044</c:v>
                </c:pt>
                <c:pt idx="79">
                  <c:v>2.488</c:v>
                </c:pt>
                <c:pt idx="80">
                  <c:v>2.6877</c:v>
                </c:pt>
                <c:pt idx="81">
                  <c:v>2.6409999999999996</c:v>
                </c:pt>
                <c:pt idx="82">
                  <c:v>2.1699999999999995</c:v>
                </c:pt>
                <c:pt idx="83">
                  <c:v>2.2160000000000002</c:v>
                </c:pt>
                <c:pt idx="84">
                  <c:v>2.5669999999999997</c:v>
                </c:pt>
                <c:pt idx="85">
                  <c:v>3.4330999999999996</c:v>
                </c:pt>
                <c:pt idx="86">
                  <c:v>2.9808999999999997</c:v>
                </c:pt>
                <c:pt idx="87">
                  <c:v>1.9602000000000006</c:v>
                </c:pt>
                <c:pt idx="88">
                  <c:v>1.1242000000000003</c:v>
                </c:pt>
                <c:pt idx="89">
                  <c:v>0.21689999999999987</c:v>
                </c:pt>
                <c:pt idx="90">
                  <c:v>-0.25769999999999998</c:v>
                </c:pt>
                <c:pt idx="91">
                  <c:v>-0.56579999999999986</c:v>
                </c:pt>
                <c:pt idx="92">
                  <c:v>-0.52739999999999987</c:v>
                </c:pt>
                <c:pt idx="93">
                  <c:v>-0.73970000000000014</c:v>
                </c:pt>
                <c:pt idx="94">
                  <c:v>-0.69940000000000013</c:v>
                </c:pt>
                <c:pt idx="95">
                  <c:v>-0.76449999999999996</c:v>
                </c:pt>
                <c:pt idx="96">
                  <c:v>-0.55519999999999992</c:v>
                </c:pt>
                <c:pt idx="97">
                  <c:v>-5.829999999999988E-2</c:v>
                </c:pt>
                <c:pt idx="98">
                  <c:v>0.53269999999999973</c:v>
                </c:pt>
                <c:pt idx="99">
                  <c:v>0.60220000000000007</c:v>
                </c:pt>
                <c:pt idx="100">
                  <c:v>1.0485000000000004</c:v>
                </c:pt>
                <c:pt idx="101">
                  <c:v>1.2190999999999994</c:v>
                </c:pt>
                <c:pt idx="102">
                  <c:v>1.7650000000000003</c:v>
                </c:pt>
                <c:pt idx="103">
                  <c:v>2.3019999999999996</c:v>
                </c:pt>
                <c:pt idx="104">
                  <c:v>2.8340000000000001</c:v>
                </c:pt>
                <c:pt idx="105">
                  <c:v>3.0236999999999998</c:v>
                </c:pt>
                <c:pt idx="106">
                  <c:v>3.7079992799999997</c:v>
                </c:pt>
                <c:pt idx="107">
                  <c:v>4.2100999999999997</c:v>
                </c:pt>
                <c:pt idx="108">
                  <c:v>4.1127999999999991</c:v>
                </c:pt>
                <c:pt idx="109">
                  <c:v>4.7772999999999994</c:v>
                </c:pt>
                <c:pt idx="110">
                  <c:v>5.6986999999999997</c:v>
                </c:pt>
                <c:pt idx="111">
                  <c:v>7.0481999999999996</c:v>
                </c:pt>
                <c:pt idx="112">
                  <c:v>7.2944000000000004</c:v>
                </c:pt>
                <c:pt idx="113">
                  <c:v>9.7956000000000003</c:v>
                </c:pt>
                <c:pt idx="114">
                  <c:v>12.070600000000001</c:v>
                </c:pt>
                <c:pt idx="115">
                  <c:v>11.1343</c:v>
                </c:pt>
                <c:pt idx="116">
                  <c:v>11.502700000000001</c:v>
                </c:pt>
                <c:pt idx="117">
                  <c:v>11.0153</c:v>
                </c:pt>
                <c:pt idx="118">
                  <c:v>10.4384</c:v>
                </c:pt>
                <c:pt idx="119">
                  <c:v>9.6658000000000008</c:v>
                </c:pt>
                <c:pt idx="120">
                  <c:v>9.1332000000000004</c:v>
                </c:pt>
                <c:pt idx="121">
                  <c:v>8.7014999999999993</c:v>
                </c:pt>
                <c:pt idx="122">
                  <c:v>7.5974000000000004</c:v>
                </c:pt>
                <c:pt idx="123">
                  <c:v>8.0204000000000004</c:v>
                </c:pt>
                <c:pt idx="124">
                  <c:v>6.9135</c:v>
                </c:pt>
                <c:pt idx="125">
                  <c:v>6.6365999999999996</c:v>
                </c:pt>
                <c:pt idx="126">
                  <c:v>6.3387000000000002</c:v>
                </c:pt>
                <c:pt idx="127">
                  <c:v>6.8353999999999999</c:v>
                </c:pt>
                <c:pt idx="128">
                  <c:v>7.8800999999999997</c:v>
                </c:pt>
                <c:pt idx="129">
                  <c:v>9.2890999999999995</c:v>
                </c:pt>
                <c:pt idx="130">
                  <c:v>8.4242000000000008</c:v>
                </c:pt>
                <c:pt idx="131">
                  <c:v>8.2215000000000007</c:v>
                </c:pt>
                <c:pt idx="132">
                  <c:v>7.6235999999999997</c:v>
                </c:pt>
                <c:pt idx="133">
                  <c:v>7.5430999999999999</c:v>
                </c:pt>
                <c:pt idx="134">
                  <c:v>7.5735999999999999</c:v>
                </c:pt>
                <c:pt idx="135">
                  <c:v>7.1285999999999996</c:v>
                </c:pt>
                <c:pt idx="136">
                  <c:v>7.2259000000000002</c:v>
                </c:pt>
                <c:pt idx="137">
                  <c:v>7.4623999999999997</c:v>
                </c:pt>
                <c:pt idx="138">
                  <c:v>7.2923</c:v>
                </c:pt>
                <c:pt idx="139">
                  <c:v>7.0143000000000004</c:v>
                </c:pt>
                <c:pt idx="140">
                  <c:v>6.7106000000000003</c:v>
                </c:pt>
                <c:pt idx="141">
                  <c:v>5.9702999999999999</c:v>
                </c:pt>
                <c:pt idx="142">
                  <c:v>5.8585000000000003</c:v>
                </c:pt>
                <c:pt idx="143">
                  <c:v>5.6375999999999999</c:v>
                </c:pt>
                <c:pt idx="144">
                  <c:v>5.6878000000000002</c:v>
                </c:pt>
                <c:pt idx="145">
                  <c:v>6.1253000000000002</c:v>
                </c:pt>
                <c:pt idx="146">
                  <c:v>6.1196000000000002</c:v>
                </c:pt>
                <c:pt idx="147">
                  <c:v>6.3518999999999997</c:v>
                </c:pt>
                <c:pt idx="148">
                  <c:v>5.6906999999999996</c:v>
                </c:pt>
                <c:pt idx="149">
                  <c:v>4.7508999999999997</c:v>
                </c:pt>
                <c:pt idx="150">
                  <c:v>4.3099999999999996</c:v>
                </c:pt>
                <c:pt idx="151">
                  <c:v>4.4682000000000004</c:v>
                </c:pt>
                <c:pt idx="152">
                  <c:v>4.4275000000000002</c:v>
                </c:pt>
                <c:pt idx="153">
                  <c:v>4.2333999999999996</c:v>
                </c:pt>
                <c:pt idx="154">
                  <c:v>3.9358</c:v>
                </c:pt>
                <c:pt idx="155">
                  <c:v>4.0960999999999999</c:v>
                </c:pt>
                <c:pt idx="156">
                  <c:v>3.17</c:v>
                </c:pt>
                <c:pt idx="157">
                  <c:v>2.8563999999999998</c:v>
                </c:pt>
                <c:pt idx="158">
                  <c:v>2.6137999999999999</c:v>
                </c:pt>
                <c:pt idx="159">
                  <c:v>1.4608000000000001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09-4981-A52D-0E726B584EFA}"/>
            </c:ext>
          </c:extLst>
        </c:ser>
        <c:ser>
          <c:idx val="4"/>
          <c:order val="1"/>
          <c:tx>
            <c:strRef>
              <c:f>'2013-26'!$P$2</c:f>
              <c:strCache>
                <c:ptCount val="1"/>
                <c:pt idx="0">
                  <c:v>CO2 emissions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'2013-26'!$A$4:$A$163</c:f>
              <c:numCache>
                <c:formatCode>General</c:formatCode>
                <c:ptCount val="160"/>
                <c:pt idx="0">
                  <c:v>2013</c:v>
                </c:pt>
                <c:pt idx="1">
                  <c:v>2013</c:v>
                </c:pt>
                <c:pt idx="2">
                  <c:v>2013</c:v>
                </c:pt>
                <c:pt idx="3">
                  <c:v>2013</c:v>
                </c:pt>
                <c:pt idx="4">
                  <c:v>2013</c:v>
                </c:pt>
                <c:pt idx="5">
                  <c:v>2013</c:v>
                </c:pt>
                <c:pt idx="6">
                  <c:v>2013</c:v>
                </c:pt>
                <c:pt idx="7">
                  <c:v>2013</c:v>
                </c:pt>
                <c:pt idx="8">
                  <c:v>2013</c:v>
                </c:pt>
                <c:pt idx="9">
                  <c:v>2013</c:v>
                </c:pt>
                <c:pt idx="10">
                  <c:v>2013</c:v>
                </c:pt>
                <c:pt idx="11">
                  <c:v>2013</c:v>
                </c:pt>
                <c:pt idx="12">
                  <c:v>2014</c:v>
                </c:pt>
                <c:pt idx="13">
                  <c:v>2014</c:v>
                </c:pt>
                <c:pt idx="14">
                  <c:v>2014</c:v>
                </c:pt>
                <c:pt idx="15">
                  <c:v>2014</c:v>
                </c:pt>
                <c:pt idx="16">
                  <c:v>2014</c:v>
                </c:pt>
                <c:pt idx="17">
                  <c:v>2014</c:v>
                </c:pt>
                <c:pt idx="18">
                  <c:v>2014</c:v>
                </c:pt>
                <c:pt idx="19">
                  <c:v>2014</c:v>
                </c:pt>
                <c:pt idx="20">
                  <c:v>2014</c:v>
                </c:pt>
                <c:pt idx="21">
                  <c:v>2014</c:v>
                </c:pt>
                <c:pt idx="22">
                  <c:v>2014</c:v>
                </c:pt>
                <c:pt idx="23">
                  <c:v>2014</c:v>
                </c:pt>
                <c:pt idx="24">
                  <c:v>2015</c:v>
                </c:pt>
                <c:pt idx="25">
                  <c:v>2015</c:v>
                </c:pt>
                <c:pt idx="26">
                  <c:v>2015</c:v>
                </c:pt>
                <c:pt idx="27">
                  <c:v>2015</c:v>
                </c:pt>
                <c:pt idx="28">
                  <c:v>2015</c:v>
                </c:pt>
                <c:pt idx="29">
                  <c:v>2015</c:v>
                </c:pt>
                <c:pt idx="30">
                  <c:v>2015</c:v>
                </c:pt>
                <c:pt idx="31">
                  <c:v>2015</c:v>
                </c:pt>
                <c:pt idx="32">
                  <c:v>2015</c:v>
                </c:pt>
                <c:pt idx="33">
                  <c:v>2015</c:v>
                </c:pt>
                <c:pt idx="34">
                  <c:v>2015</c:v>
                </c:pt>
                <c:pt idx="35">
                  <c:v>2015</c:v>
                </c:pt>
                <c:pt idx="36">
                  <c:v>2016</c:v>
                </c:pt>
                <c:pt idx="37">
                  <c:v>2016</c:v>
                </c:pt>
                <c:pt idx="38">
                  <c:v>2016</c:v>
                </c:pt>
                <c:pt idx="39">
                  <c:v>2016</c:v>
                </c:pt>
                <c:pt idx="40">
                  <c:v>2016</c:v>
                </c:pt>
                <c:pt idx="41">
                  <c:v>2016</c:v>
                </c:pt>
                <c:pt idx="42">
                  <c:v>2016</c:v>
                </c:pt>
                <c:pt idx="43">
                  <c:v>2016</c:v>
                </c:pt>
                <c:pt idx="44">
                  <c:v>2016</c:v>
                </c:pt>
                <c:pt idx="45">
                  <c:v>2016</c:v>
                </c:pt>
                <c:pt idx="46">
                  <c:v>2016</c:v>
                </c:pt>
                <c:pt idx="47">
                  <c:v>2016</c:v>
                </c:pt>
                <c:pt idx="48">
                  <c:v>2017</c:v>
                </c:pt>
                <c:pt idx="49">
                  <c:v>2017</c:v>
                </c:pt>
                <c:pt idx="50">
                  <c:v>2017</c:v>
                </c:pt>
                <c:pt idx="51">
                  <c:v>2017</c:v>
                </c:pt>
                <c:pt idx="52">
                  <c:v>2017</c:v>
                </c:pt>
                <c:pt idx="53">
                  <c:v>2017</c:v>
                </c:pt>
                <c:pt idx="54">
                  <c:v>2017</c:v>
                </c:pt>
                <c:pt idx="55">
                  <c:v>2017</c:v>
                </c:pt>
                <c:pt idx="56">
                  <c:v>2017</c:v>
                </c:pt>
                <c:pt idx="57">
                  <c:v>2017</c:v>
                </c:pt>
                <c:pt idx="58">
                  <c:v>2017</c:v>
                </c:pt>
                <c:pt idx="59">
                  <c:v>2017</c:v>
                </c:pt>
                <c:pt idx="60">
                  <c:v>2018</c:v>
                </c:pt>
                <c:pt idx="61">
                  <c:v>2018</c:v>
                </c:pt>
                <c:pt idx="62">
                  <c:v>2018</c:v>
                </c:pt>
                <c:pt idx="63">
                  <c:v>2018</c:v>
                </c:pt>
                <c:pt idx="64">
                  <c:v>2018</c:v>
                </c:pt>
                <c:pt idx="65">
                  <c:v>2018</c:v>
                </c:pt>
                <c:pt idx="66">
                  <c:v>2018</c:v>
                </c:pt>
                <c:pt idx="67">
                  <c:v>2018</c:v>
                </c:pt>
                <c:pt idx="68">
                  <c:v>2018</c:v>
                </c:pt>
                <c:pt idx="69">
                  <c:v>2018</c:v>
                </c:pt>
                <c:pt idx="70">
                  <c:v>2018</c:v>
                </c:pt>
                <c:pt idx="71">
                  <c:v>2018</c:v>
                </c:pt>
                <c:pt idx="72">
                  <c:v>2019</c:v>
                </c:pt>
                <c:pt idx="73">
                  <c:v>2019</c:v>
                </c:pt>
                <c:pt idx="74">
                  <c:v>2019</c:v>
                </c:pt>
                <c:pt idx="75">
                  <c:v>2019</c:v>
                </c:pt>
                <c:pt idx="76">
                  <c:v>2019</c:v>
                </c:pt>
                <c:pt idx="77">
                  <c:v>2019</c:v>
                </c:pt>
                <c:pt idx="78">
                  <c:v>2019</c:v>
                </c:pt>
                <c:pt idx="79">
                  <c:v>2019</c:v>
                </c:pt>
                <c:pt idx="80">
                  <c:v>2019</c:v>
                </c:pt>
                <c:pt idx="81">
                  <c:v>2019</c:v>
                </c:pt>
                <c:pt idx="82">
                  <c:v>2019</c:v>
                </c:pt>
                <c:pt idx="83">
                  <c:v>2019</c:v>
                </c:pt>
                <c:pt idx="84">
                  <c:v>2020</c:v>
                </c:pt>
                <c:pt idx="85">
                  <c:v>2020</c:v>
                </c:pt>
                <c:pt idx="86">
                  <c:v>2020</c:v>
                </c:pt>
                <c:pt idx="87">
                  <c:v>2020</c:v>
                </c:pt>
                <c:pt idx="88">
                  <c:v>2020</c:v>
                </c:pt>
                <c:pt idx="89">
                  <c:v>2020</c:v>
                </c:pt>
                <c:pt idx="90">
                  <c:v>2020</c:v>
                </c:pt>
                <c:pt idx="91">
                  <c:v>2020</c:v>
                </c:pt>
                <c:pt idx="92">
                  <c:v>2020</c:v>
                </c:pt>
                <c:pt idx="93">
                  <c:v>2020</c:v>
                </c:pt>
                <c:pt idx="94">
                  <c:v>2020</c:v>
                </c:pt>
                <c:pt idx="95">
                  <c:v>2020</c:v>
                </c:pt>
                <c:pt idx="96">
                  <c:v>2021</c:v>
                </c:pt>
                <c:pt idx="97">
                  <c:v>2021</c:v>
                </c:pt>
                <c:pt idx="98">
                  <c:v>2021</c:v>
                </c:pt>
                <c:pt idx="99">
                  <c:v>2021</c:v>
                </c:pt>
                <c:pt idx="100">
                  <c:v>2021</c:v>
                </c:pt>
                <c:pt idx="101">
                  <c:v>2021</c:v>
                </c:pt>
                <c:pt idx="102">
                  <c:v>2021</c:v>
                </c:pt>
                <c:pt idx="103">
                  <c:v>2021</c:v>
                </c:pt>
                <c:pt idx="104">
                  <c:v>2021</c:v>
                </c:pt>
                <c:pt idx="105">
                  <c:v>2021</c:v>
                </c:pt>
                <c:pt idx="106">
                  <c:v>2021</c:v>
                </c:pt>
                <c:pt idx="107">
                  <c:v>2021</c:v>
                </c:pt>
                <c:pt idx="108">
                  <c:v>2022</c:v>
                </c:pt>
                <c:pt idx="109">
                  <c:v>2022</c:v>
                </c:pt>
                <c:pt idx="110">
                  <c:v>2022</c:v>
                </c:pt>
                <c:pt idx="111">
                  <c:v>2022</c:v>
                </c:pt>
                <c:pt idx="112">
                  <c:v>2022</c:v>
                </c:pt>
                <c:pt idx="113">
                  <c:v>2022</c:v>
                </c:pt>
                <c:pt idx="114">
                  <c:v>2022</c:v>
                </c:pt>
                <c:pt idx="115">
                  <c:v>2022</c:v>
                </c:pt>
                <c:pt idx="116">
                  <c:v>2022</c:v>
                </c:pt>
                <c:pt idx="117">
                  <c:v>2022</c:v>
                </c:pt>
                <c:pt idx="118">
                  <c:v>2022</c:v>
                </c:pt>
                <c:pt idx="119">
                  <c:v>2022</c:v>
                </c:pt>
                <c:pt idx="120">
                  <c:v>2023</c:v>
                </c:pt>
                <c:pt idx="121">
                  <c:v>2023</c:v>
                </c:pt>
                <c:pt idx="122">
                  <c:v>2023</c:v>
                </c:pt>
                <c:pt idx="123">
                  <c:v>2023</c:v>
                </c:pt>
                <c:pt idx="124">
                  <c:v>2023</c:v>
                </c:pt>
                <c:pt idx="125">
                  <c:v>2023</c:v>
                </c:pt>
                <c:pt idx="126">
                  <c:v>2023</c:v>
                </c:pt>
                <c:pt idx="127">
                  <c:v>2023</c:v>
                </c:pt>
                <c:pt idx="128">
                  <c:v>2023</c:v>
                </c:pt>
                <c:pt idx="129">
                  <c:v>2023</c:v>
                </c:pt>
                <c:pt idx="130">
                  <c:v>2023</c:v>
                </c:pt>
                <c:pt idx="131">
                  <c:v>2023</c:v>
                </c:pt>
                <c:pt idx="132">
                  <c:v>2024</c:v>
                </c:pt>
                <c:pt idx="133">
                  <c:v>2024</c:v>
                </c:pt>
                <c:pt idx="134">
                  <c:v>2024</c:v>
                </c:pt>
                <c:pt idx="135">
                  <c:v>2024</c:v>
                </c:pt>
                <c:pt idx="136">
                  <c:v>2024</c:v>
                </c:pt>
                <c:pt idx="137">
                  <c:v>2024</c:v>
                </c:pt>
                <c:pt idx="138">
                  <c:v>2024</c:v>
                </c:pt>
                <c:pt idx="139">
                  <c:v>2024</c:v>
                </c:pt>
                <c:pt idx="140">
                  <c:v>2024</c:v>
                </c:pt>
                <c:pt idx="141">
                  <c:v>2024</c:v>
                </c:pt>
                <c:pt idx="142">
                  <c:v>2024</c:v>
                </c:pt>
                <c:pt idx="143">
                  <c:v>2024</c:v>
                </c:pt>
                <c:pt idx="144">
                  <c:v>2025</c:v>
                </c:pt>
                <c:pt idx="145">
                  <c:v>2025</c:v>
                </c:pt>
                <c:pt idx="146">
                  <c:v>2025</c:v>
                </c:pt>
                <c:pt idx="147">
                  <c:v>2025</c:v>
                </c:pt>
                <c:pt idx="148">
                  <c:v>2025</c:v>
                </c:pt>
                <c:pt idx="149">
                  <c:v>2025</c:v>
                </c:pt>
                <c:pt idx="150">
                  <c:v>2025</c:v>
                </c:pt>
                <c:pt idx="151">
                  <c:v>2025</c:v>
                </c:pt>
                <c:pt idx="152">
                  <c:v>2025</c:v>
                </c:pt>
                <c:pt idx="153">
                  <c:v>2025</c:v>
                </c:pt>
                <c:pt idx="154">
                  <c:v>2025</c:v>
                </c:pt>
                <c:pt idx="155">
                  <c:v>2025</c:v>
                </c:pt>
                <c:pt idx="156">
                  <c:v>2026</c:v>
                </c:pt>
                <c:pt idx="157">
                  <c:v>2026</c:v>
                </c:pt>
                <c:pt idx="158">
                  <c:v>2026</c:v>
                </c:pt>
                <c:pt idx="159">
                  <c:v>2026</c:v>
                </c:pt>
              </c:numCache>
            </c:numRef>
          </c:cat>
          <c:val>
            <c:numRef>
              <c:f>'2013-26'!$P$4:$P$163</c:f>
              <c:numCache>
                <c:formatCode>0.0000</c:formatCode>
                <c:ptCount val="160"/>
                <c:pt idx="0">
                  <c:v>9.3100000000000002E-2</c:v>
                </c:pt>
                <c:pt idx="1">
                  <c:v>9.7600000000000006E-2</c:v>
                </c:pt>
                <c:pt idx="2">
                  <c:v>0.1202</c:v>
                </c:pt>
                <c:pt idx="3">
                  <c:v>0.1202</c:v>
                </c:pt>
                <c:pt idx="4">
                  <c:v>0.12379999999999999</c:v>
                </c:pt>
                <c:pt idx="5">
                  <c:v>0.10349999999999999</c:v>
                </c:pt>
                <c:pt idx="6">
                  <c:v>9.4E-2</c:v>
                </c:pt>
                <c:pt idx="7">
                  <c:v>7.4999999999999997E-2</c:v>
                </c:pt>
                <c:pt idx="8">
                  <c:v>7.3800000000000004E-2</c:v>
                </c:pt>
                <c:pt idx="9">
                  <c:v>9.1600000000000001E-2</c:v>
                </c:pt>
                <c:pt idx="10">
                  <c:v>0.10349999999999999</c:v>
                </c:pt>
                <c:pt idx="11">
                  <c:v>0.1119</c:v>
                </c:pt>
                <c:pt idx="12">
                  <c:v>9.64E-2</c:v>
                </c:pt>
                <c:pt idx="13">
                  <c:v>0.15229999999999999</c:v>
                </c:pt>
                <c:pt idx="14">
                  <c:v>0.17730000000000001</c:v>
                </c:pt>
                <c:pt idx="15">
                  <c:v>0.11070000000000001</c:v>
                </c:pt>
                <c:pt idx="16">
                  <c:v>0.1166</c:v>
                </c:pt>
                <c:pt idx="17">
                  <c:v>0.10589999999999999</c:v>
                </c:pt>
                <c:pt idx="18">
                  <c:v>9.5200000000000007E-2</c:v>
                </c:pt>
                <c:pt idx="19">
                  <c:v>7.3800000000000004E-2</c:v>
                </c:pt>
                <c:pt idx="20">
                  <c:v>7.2599999999999998E-2</c:v>
                </c:pt>
                <c:pt idx="21">
                  <c:v>8.4500000000000006E-2</c:v>
                </c:pt>
                <c:pt idx="22">
                  <c:v>9.5200000000000007E-2</c:v>
                </c:pt>
                <c:pt idx="23">
                  <c:v>0.10829999999999999</c:v>
                </c:pt>
                <c:pt idx="24">
                  <c:v>9.7600000000000006E-2</c:v>
                </c:pt>
                <c:pt idx="25">
                  <c:v>0.13689999999999999</c:v>
                </c:pt>
                <c:pt idx="26">
                  <c:v>0.15590000000000001</c:v>
                </c:pt>
                <c:pt idx="27">
                  <c:v>0.1595</c:v>
                </c:pt>
                <c:pt idx="28">
                  <c:v>0.17369999999999999</c:v>
                </c:pt>
                <c:pt idx="29">
                  <c:v>0.11</c:v>
                </c:pt>
                <c:pt idx="30">
                  <c:v>0.1013</c:v>
                </c:pt>
                <c:pt idx="31">
                  <c:v>0.08</c:v>
                </c:pt>
                <c:pt idx="32">
                  <c:v>7.1800000000000003E-2</c:v>
                </c:pt>
                <c:pt idx="33">
                  <c:v>0.218</c:v>
                </c:pt>
                <c:pt idx="34">
                  <c:v>0.26329999999999998</c:v>
                </c:pt>
                <c:pt idx="35">
                  <c:v>0.3175</c:v>
                </c:pt>
                <c:pt idx="36">
                  <c:v>0.2646</c:v>
                </c:pt>
                <c:pt idx="37">
                  <c:v>0.29110000000000003</c:v>
                </c:pt>
                <c:pt idx="38">
                  <c:v>0.2797</c:v>
                </c:pt>
                <c:pt idx="39">
                  <c:v>0.4486</c:v>
                </c:pt>
                <c:pt idx="40">
                  <c:v>0.43469999999999998</c:v>
                </c:pt>
                <c:pt idx="41">
                  <c:v>0.28349999999999997</c:v>
                </c:pt>
                <c:pt idx="42">
                  <c:v>0.2117</c:v>
                </c:pt>
                <c:pt idx="43">
                  <c:v>0.1739</c:v>
                </c:pt>
                <c:pt idx="44">
                  <c:v>0.18770000000000001</c:v>
                </c:pt>
                <c:pt idx="45">
                  <c:v>0.34899999999999998</c:v>
                </c:pt>
                <c:pt idx="46">
                  <c:v>0.49769999999999998</c:v>
                </c:pt>
                <c:pt idx="47">
                  <c:v>0.4511</c:v>
                </c:pt>
                <c:pt idx="48">
                  <c:v>0.27089999999999997</c:v>
                </c:pt>
                <c:pt idx="49">
                  <c:v>0.2586</c:v>
                </c:pt>
                <c:pt idx="50">
                  <c:v>0.47620000000000001</c:v>
                </c:pt>
                <c:pt idx="51">
                  <c:v>0.311</c:v>
                </c:pt>
                <c:pt idx="52">
                  <c:v>0.26500000000000001</c:v>
                </c:pt>
                <c:pt idx="53">
                  <c:v>0.2112</c:v>
                </c:pt>
                <c:pt idx="54">
                  <c:v>0.15359999999999999</c:v>
                </c:pt>
                <c:pt idx="55">
                  <c:v>0.15870000000000001</c:v>
                </c:pt>
                <c:pt idx="56">
                  <c:v>0.2266</c:v>
                </c:pt>
                <c:pt idx="57">
                  <c:v>0.43240000000000001</c:v>
                </c:pt>
                <c:pt idx="58">
                  <c:v>0.47270000000000001</c:v>
                </c:pt>
                <c:pt idx="59">
                  <c:v>0.46920000000000001</c:v>
                </c:pt>
                <c:pt idx="60">
                  <c:v>0.3347</c:v>
                </c:pt>
                <c:pt idx="61">
                  <c:v>0.40100000000000002</c:v>
                </c:pt>
                <c:pt idx="62">
                  <c:v>0.64049999999999996</c:v>
                </c:pt>
                <c:pt idx="63">
                  <c:v>0.7903</c:v>
                </c:pt>
                <c:pt idx="64">
                  <c:v>0.74509999999999998</c:v>
                </c:pt>
                <c:pt idx="65">
                  <c:v>0.60609999999999997</c:v>
                </c:pt>
                <c:pt idx="66">
                  <c:v>0.57089999999999996</c:v>
                </c:pt>
                <c:pt idx="67">
                  <c:v>0.74039999999999995</c:v>
                </c:pt>
                <c:pt idx="68">
                  <c:v>0.92930000000000001</c:v>
                </c:pt>
                <c:pt idx="69">
                  <c:v>1.5444</c:v>
                </c:pt>
                <c:pt idx="70">
                  <c:v>1.5137</c:v>
                </c:pt>
                <c:pt idx="71">
                  <c:v>1.5421</c:v>
                </c:pt>
                <c:pt idx="72">
                  <c:v>1.3546</c:v>
                </c:pt>
                <c:pt idx="73">
                  <c:v>1.2197</c:v>
                </c:pt>
                <c:pt idx="74">
                  <c:v>1.5095000000000001</c:v>
                </c:pt>
                <c:pt idx="75">
                  <c:v>1.6785000000000001</c:v>
                </c:pt>
                <c:pt idx="76">
                  <c:v>1.9493</c:v>
                </c:pt>
                <c:pt idx="77">
                  <c:v>1.6937</c:v>
                </c:pt>
                <c:pt idx="78">
                  <c:v>1.0118</c:v>
                </c:pt>
                <c:pt idx="79">
                  <c:v>1.1315999999999999</c:v>
                </c:pt>
                <c:pt idx="80">
                  <c:v>1.4443999999999999</c:v>
                </c:pt>
                <c:pt idx="81">
                  <c:v>1.8974</c:v>
                </c:pt>
                <c:pt idx="82">
                  <c:v>2.1429</c:v>
                </c:pt>
                <c:pt idx="83">
                  <c:v>2.1440999999999999</c:v>
                </c:pt>
                <c:pt idx="84">
                  <c:v>1.6128</c:v>
                </c:pt>
                <c:pt idx="85">
                  <c:v>1.2685999999999999</c:v>
                </c:pt>
                <c:pt idx="86">
                  <c:v>1.6353</c:v>
                </c:pt>
                <c:pt idx="87">
                  <c:v>2.0886999999999998</c:v>
                </c:pt>
                <c:pt idx="88">
                  <c:v>2.2753999999999999</c:v>
                </c:pt>
                <c:pt idx="89">
                  <c:v>1.2476</c:v>
                </c:pt>
                <c:pt idx="90">
                  <c:v>0.92959999999999998</c:v>
                </c:pt>
                <c:pt idx="91">
                  <c:v>1.1380999999999999</c:v>
                </c:pt>
                <c:pt idx="92">
                  <c:v>1.2019</c:v>
                </c:pt>
                <c:pt idx="93">
                  <c:v>2.0607000000000002</c:v>
                </c:pt>
                <c:pt idx="94">
                  <c:v>2.4578000000000002</c:v>
                </c:pt>
                <c:pt idx="95">
                  <c:v>2.7639</c:v>
                </c:pt>
                <c:pt idx="96">
                  <c:v>2.1587000000000001</c:v>
                </c:pt>
                <c:pt idx="97">
                  <c:v>2.0705</c:v>
                </c:pt>
                <c:pt idx="98">
                  <c:v>3.0668000000000002</c:v>
                </c:pt>
                <c:pt idx="99">
                  <c:v>3.2069999999999999</c:v>
                </c:pt>
                <c:pt idx="100">
                  <c:v>3.6709999999999998</c:v>
                </c:pt>
                <c:pt idx="101">
                  <c:v>3.7282000000000002</c:v>
                </c:pt>
                <c:pt idx="102">
                  <c:v>2.964</c:v>
                </c:pt>
                <c:pt idx="103">
                  <c:v>2.234</c:v>
                </c:pt>
                <c:pt idx="104">
                  <c:v>2.7787999999999999</c:v>
                </c:pt>
                <c:pt idx="105">
                  <c:v>6.1878000000000002</c:v>
                </c:pt>
                <c:pt idx="106">
                  <c:v>7.3325068800000004</c:v>
                </c:pt>
                <c:pt idx="107">
                  <c:v>6.3338000000000001</c:v>
                </c:pt>
                <c:pt idx="108">
                  <c:v>5.1105999999999998</c:v>
                </c:pt>
                <c:pt idx="109">
                  <c:v>3.8241000000000001</c:v>
                </c:pt>
                <c:pt idx="110">
                  <c:v>6.4358000000000004</c:v>
                </c:pt>
                <c:pt idx="111">
                  <c:v>5.6898</c:v>
                </c:pt>
                <c:pt idx="112">
                  <c:v>6.8018000000000001</c:v>
                </c:pt>
                <c:pt idx="113">
                  <c:v>8.5892999999999997</c:v>
                </c:pt>
                <c:pt idx="114">
                  <c:v>6.0148000000000001</c:v>
                </c:pt>
                <c:pt idx="115">
                  <c:v>6.9589999999999996</c:v>
                </c:pt>
                <c:pt idx="116">
                  <c:v>5.3136999999999999</c:v>
                </c:pt>
                <c:pt idx="117">
                  <c:v>5.3918999999999997</c:v>
                </c:pt>
                <c:pt idx="118">
                  <c:v>5.8346</c:v>
                </c:pt>
                <c:pt idx="119">
                  <c:v>6.625</c:v>
                </c:pt>
                <c:pt idx="120">
                  <c:v>6.8663999999999996</c:v>
                </c:pt>
                <c:pt idx="121">
                  <c:v>7.8548999999999998</c:v>
                </c:pt>
                <c:pt idx="122">
                  <c:v>7.3369999999999997</c:v>
                </c:pt>
                <c:pt idx="123">
                  <c:v>7.4131</c:v>
                </c:pt>
                <c:pt idx="124">
                  <c:v>7.1375000000000002</c:v>
                </c:pt>
                <c:pt idx="125">
                  <c:v>7.4707999999999997</c:v>
                </c:pt>
                <c:pt idx="126">
                  <c:v>7.0247999999999999</c:v>
                </c:pt>
                <c:pt idx="127">
                  <c:v>7.0213999999999999</c:v>
                </c:pt>
                <c:pt idx="128">
                  <c:v>6.6820000000000004</c:v>
                </c:pt>
                <c:pt idx="129">
                  <c:v>6.6443000000000003</c:v>
                </c:pt>
                <c:pt idx="130">
                  <c:v>6.2270000000000003</c:v>
                </c:pt>
                <c:pt idx="131">
                  <c:v>5.5891000000000002</c:v>
                </c:pt>
                <c:pt idx="132">
                  <c:v>5.01</c:v>
                </c:pt>
                <c:pt idx="133">
                  <c:v>4.1848000000000001</c:v>
                </c:pt>
                <c:pt idx="134">
                  <c:v>4.5942999999999996</c:v>
                </c:pt>
                <c:pt idx="135">
                  <c:v>5.3192000000000004</c:v>
                </c:pt>
                <c:pt idx="136">
                  <c:v>5.5915999999999997</c:v>
                </c:pt>
                <c:pt idx="137">
                  <c:v>5.3598999999999997</c:v>
                </c:pt>
                <c:pt idx="138">
                  <c:v>5.1760999999999999</c:v>
                </c:pt>
                <c:pt idx="139">
                  <c:v>5.6115000000000004</c:v>
                </c:pt>
                <c:pt idx="140">
                  <c:v>5.0632000000000001</c:v>
                </c:pt>
                <c:pt idx="141">
                  <c:v>5.0627000000000004</c:v>
                </c:pt>
                <c:pt idx="142">
                  <c:v>5.3853999999999997</c:v>
                </c:pt>
                <c:pt idx="143">
                  <c:v>5.4546000000000001</c:v>
                </c:pt>
                <c:pt idx="144">
                  <c:v>5.7925000000000004</c:v>
                </c:pt>
                <c:pt idx="145">
                  <c:v>5.6220999999999997</c:v>
                </c:pt>
                <c:pt idx="146">
                  <c:v>5.2130999999999998</c:v>
                </c:pt>
                <c:pt idx="147">
                  <c:v>5.3002000000000002</c:v>
                </c:pt>
                <c:pt idx="148">
                  <c:v>5.7720000000000002</c:v>
                </c:pt>
                <c:pt idx="149">
                  <c:v>6.0759999999999996</c:v>
                </c:pt>
                <c:pt idx="150">
                  <c:v>5.6860999999999997</c:v>
                </c:pt>
                <c:pt idx="151">
                  <c:v>5.8507999999999996</c:v>
                </c:pt>
                <c:pt idx="152">
                  <c:v>6.2401</c:v>
                </c:pt>
                <c:pt idx="153">
                  <c:v>6.4222000000000001</c:v>
                </c:pt>
                <c:pt idx="154">
                  <c:v>6.5415000000000001</c:v>
                </c:pt>
                <c:pt idx="155">
                  <c:v>6.7431000000000001</c:v>
                </c:pt>
                <c:pt idx="156">
                  <c:v>6.8536999999999999</c:v>
                </c:pt>
                <c:pt idx="157">
                  <c:v>5.7656000000000001</c:v>
                </c:pt>
                <c:pt idx="158">
                  <c:v>5.5198999999999998</c:v>
                </c:pt>
                <c:pt idx="159">
                  <c:v>0.89980000000000004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09-4981-A52D-0E726B584EFA}"/>
            </c:ext>
          </c:extLst>
        </c:ser>
        <c:ser>
          <c:idx val="5"/>
          <c:order val="2"/>
          <c:tx>
            <c:strRef>
              <c:f>'2013-26'!$N$2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'2013-26'!$A$4:$A$163</c:f>
              <c:numCache>
                <c:formatCode>General</c:formatCode>
                <c:ptCount val="160"/>
                <c:pt idx="0">
                  <c:v>2013</c:v>
                </c:pt>
                <c:pt idx="1">
                  <c:v>2013</c:v>
                </c:pt>
                <c:pt idx="2">
                  <c:v>2013</c:v>
                </c:pt>
                <c:pt idx="3">
                  <c:v>2013</c:v>
                </c:pt>
                <c:pt idx="4">
                  <c:v>2013</c:v>
                </c:pt>
                <c:pt idx="5">
                  <c:v>2013</c:v>
                </c:pt>
                <c:pt idx="6">
                  <c:v>2013</c:v>
                </c:pt>
                <c:pt idx="7">
                  <c:v>2013</c:v>
                </c:pt>
                <c:pt idx="8">
                  <c:v>2013</c:v>
                </c:pt>
                <c:pt idx="9">
                  <c:v>2013</c:v>
                </c:pt>
                <c:pt idx="10">
                  <c:v>2013</c:v>
                </c:pt>
                <c:pt idx="11">
                  <c:v>2013</c:v>
                </c:pt>
                <c:pt idx="12">
                  <c:v>2014</c:v>
                </c:pt>
                <c:pt idx="13">
                  <c:v>2014</c:v>
                </c:pt>
                <c:pt idx="14">
                  <c:v>2014</c:v>
                </c:pt>
                <c:pt idx="15">
                  <c:v>2014</c:v>
                </c:pt>
                <c:pt idx="16">
                  <c:v>2014</c:v>
                </c:pt>
                <c:pt idx="17">
                  <c:v>2014</c:v>
                </c:pt>
                <c:pt idx="18">
                  <c:v>2014</c:v>
                </c:pt>
                <c:pt idx="19">
                  <c:v>2014</c:v>
                </c:pt>
                <c:pt idx="20">
                  <c:v>2014</c:v>
                </c:pt>
                <c:pt idx="21">
                  <c:v>2014</c:v>
                </c:pt>
                <c:pt idx="22">
                  <c:v>2014</c:v>
                </c:pt>
                <c:pt idx="23">
                  <c:v>2014</c:v>
                </c:pt>
                <c:pt idx="24">
                  <c:v>2015</c:v>
                </c:pt>
                <c:pt idx="25">
                  <c:v>2015</c:v>
                </c:pt>
                <c:pt idx="26">
                  <c:v>2015</c:v>
                </c:pt>
                <c:pt idx="27">
                  <c:v>2015</c:v>
                </c:pt>
                <c:pt idx="28">
                  <c:v>2015</c:v>
                </c:pt>
                <c:pt idx="29">
                  <c:v>2015</c:v>
                </c:pt>
                <c:pt idx="30">
                  <c:v>2015</c:v>
                </c:pt>
                <c:pt idx="31">
                  <c:v>2015</c:v>
                </c:pt>
                <c:pt idx="32">
                  <c:v>2015</c:v>
                </c:pt>
                <c:pt idx="33">
                  <c:v>2015</c:v>
                </c:pt>
                <c:pt idx="34">
                  <c:v>2015</c:v>
                </c:pt>
                <c:pt idx="35">
                  <c:v>2015</c:v>
                </c:pt>
                <c:pt idx="36">
                  <c:v>2016</c:v>
                </c:pt>
                <c:pt idx="37">
                  <c:v>2016</c:v>
                </c:pt>
                <c:pt idx="38">
                  <c:v>2016</c:v>
                </c:pt>
                <c:pt idx="39">
                  <c:v>2016</c:v>
                </c:pt>
                <c:pt idx="40">
                  <c:v>2016</c:v>
                </c:pt>
                <c:pt idx="41">
                  <c:v>2016</c:v>
                </c:pt>
                <c:pt idx="42">
                  <c:v>2016</c:v>
                </c:pt>
                <c:pt idx="43">
                  <c:v>2016</c:v>
                </c:pt>
                <c:pt idx="44">
                  <c:v>2016</c:v>
                </c:pt>
                <c:pt idx="45">
                  <c:v>2016</c:v>
                </c:pt>
                <c:pt idx="46">
                  <c:v>2016</c:v>
                </c:pt>
                <c:pt idx="47">
                  <c:v>2016</c:v>
                </c:pt>
                <c:pt idx="48">
                  <c:v>2017</c:v>
                </c:pt>
                <c:pt idx="49">
                  <c:v>2017</c:v>
                </c:pt>
                <c:pt idx="50">
                  <c:v>2017</c:v>
                </c:pt>
                <c:pt idx="51">
                  <c:v>2017</c:v>
                </c:pt>
                <c:pt idx="52">
                  <c:v>2017</c:v>
                </c:pt>
                <c:pt idx="53">
                  <c:v>2017</c:v>
                </c:pt>
                <c:pt idx="54">
                  <c:v>2017</c:v>
                </c:pt>
                <c:pt idx="55">
                  <c:v>2017</c:v>
                </c:pt>
                <c:pt idx="56">
                  <c:v>2017</c:v>
                </c:pt>
                <c:pt idx="57">
                  <c:v>2017</c:v>
                </c:pt>
                <c:pt idx="58">
                  <c:v>2017</c:v>
                </c:pt>
                <c:pt idx="59">
                  <c:v>2017</c:v>
                </c:pt>
                <c:pt idx="60">
                  <c:v>2018</c:v>
                </c:pt>
                <c:pt idx="61">
                  <c:v>2018</c:v>
                </c:pt>
                <c:pt idx="62">
                  <c:v>2018</c:v>
                </c:pt>
                <c:pt idx="63">
                  <c:v>2018</c:v>
                </c:pt>
                <c:pt idx="64">
                  <c:v>2018</c:v>
                </c:pt>
                <c:pt idx="65">
                  <c:v>2018</c:v>
                </c:pt>
                <c:pt idx="66">
                  <c:v>2018</c:v>
                </c:pt>
                <c:pt idx="67">
                  <c:v>2018</c:v>
                </c:pt>
                <c:pt idx="68">
                  <c:v>2018</c:v>
                </c:pt>
                <c:pt idx="69">
                  <c:v>2018</c:v>
                </c:pt>
                <c:pt idx="70">
                  <c:v>2018</c:v>
                </c:pt>
                <c:pt idx="71">
                  <c:v>2018</c:v>
                </c:pt>
                <c:pt idx="72">
                  <c:v>2019</c:v>
                </c:pt>
                <c:pt idx="73">
                  <c:v>2019</c:v>
                </c:pt>
                <c:pt idx="74">
                  <c:v>2019</c:v>
                </c:pt>
                <c:pt idx="75">
                  <c:v>2019</c:v>
                </c:pt>
                <c:pt idx="76">
                  <c:v>2019</c:v>
                </c:pt>
                <c:pt idx="77">
                  <c:v>2019</c:v>
                </c:pt>
                <c:pt idx="78">
                  <c:v>2019</c:v>
                </c:pt>
                <c:pt idx="79">
                  <c:v>2019</c:v>
                </c:pt>
                <c:pt idx="80">
                  <c:v>2019</c:v>
                </c:pt>
                <c:pt idx="81">
                  <c:v>2019</c:v>
                </c:pt>
                <c:pt idx="82">
                  <c:v>2019</c:v>
                </c:pt>
                <c:pt idx="83">
                  <c:v>2019</c:v>
                </c:pt>
                <c:pt idx="84">
                  <c:v>2020</c:v>
                </c:pt>
                <c:pt idx="85">
                  <c:v>2020</c:v>
                </c:pt>
                <c:pt idx="86">
                  <c:v>2020</c:v>
                </c:pt>
                <c:pt idx="87">
                  <c:v>2020</c:v>
                </c:pt>
                <c:pt idx="88">
                  <c:v>2020</c:v>
                </c:pt>
                <c:pt idx="89">
                  <c:v>2020</c:v>
                </c:pt>
                <c:pt idx="90">
                  <c:v>2020</c:v>
                </c:pt>
                <c:pt idx="91">
                  <c:v>2020</c:v>
                </c:pt>
                <c:pt idx="92">
                  <c:v>2020</c:v>
                </c:pt>
                <c:pt idx="93">
                  <c:v>2020</c:v>
                </c:pt>
                <c:pt idx="94">
                  <c:v>2020</c:v>
                </c:pt>
                <c:pt idx="95">
                  <c:v>2020</c:v>
                </c:pt>
                <c:pt idx="96">
                  <c:v>2021</c:v>
                </c:pt>
                <c:pt idx="97">
                  <c:v>2021</c:v>
                </c:pt>
                <c:pt idx="98">
                  <c:v>2021</c:v>
                </c:pt>
                <c:pt idx="99">
                  <c:v>2021</c:v>
                </c:pt>
                <c:pt idx="100">
                  <c:v>2021</c:v>
                </c:pt>
                <c:pt idx="101">
                  <c:v>2021</c:v>
                </c:pt>
                <c:pt idx="102">
                  <c:v>2021</c:v>
                </c:pt>
                <c:pt idx="103">
                  <c:v>2021</c:v>
                </c:pt>
                <c:pt idx="104">
                  <c:v>2021</c:v>
                </c:pt>
                <c:pt idx="105">
                  <c:v>2021</c:v>
                </c:pt>
                <c:pt idx="106">
                  <c:v>2021</c:v>
                </c:pt>
                <c:pt idx="107">
                  <c:v>2021</c:v>
                </c:pt>
                <c:pt idx="108">
                  <c:v>2022</c:v>
                </c:pt>
                <c:pt idx="109">
                  <c:v>2022</c:v>
                </c:pt>
                <c:pt idx="110">
                  <c:v>2022</c:v>
                </c:pt>
                <c:pt idx="111">
                  <c:v>2022</c:v>
                </c:pt>
                <c:pt idx="112">
                  <c:v>2022</c:v>
                </c:pt>
                <c:pt idx="113">
                  <c:v>2022</c:v>
                </c:pt>
                <c:pt idx="114">
                  <c:v>2022</c:v>
                </c:pt>
                <c:pt idx="115">
                  <c:v>2022</c:v>
                </c:pt>
                <c:pt idx="116">
                  <c:v>2022</c:v>
                </c:pt>
                <c:pt idx="117">
                  <c:v>2022</c:v>
                </c:pt>
                <c:pt idx="118">
                  <c:v>2022</c:v>
                </c:pt>
                <c:pt idx="119">
                  <c:v>2022</c:v>
                </c:pt>
                <c:pt idx="120">
                  <c:v>2023</c:v>
                </c:pt>
                <c:pt idx="121">
                  <c:v>2023</c:v>
                </c:pt>
                <c:pt idx="122">
                  <c:v>2023</c:v>
                </c:pt>
                <c:pt idx="123">
                  <c:v>2023</c:v>
                </c:pt>
                <c:pt idx="124">
                  <c:v>2023</c:v>
                </c:pt>
                <c:pt idx="125">
                  <c:v>2023</c:v>
                </c:pt>
                <c:pt idx="126">
                  <c:v>2023</c:v>
                </c:pt>
                <c:pt idx="127">
                  <c:v>2023</c:v>
                </c:pt>
                <c:pt idx="128">
                  <c:v>2023</c:v>
                </c:pt>
                <c:pt idx="129">
                  <c:v>2023</c:v>
                </c:pt>
                <c:pt idx="130">
                  <c:v>2023</c:v>
                </c:pt>
                <c:pt idx="131">
                  <c:v>2023</c:v>
                </c:pt>
                <c:pt idx="132">
                  <c:v>2024</c:v>
                </c:pt>
                <c:pt idx="133">
                  <c:v>2024</c:v>
                </c:pt>
                <c:pt idx="134">
                  <c:v>2024</c:v>
                </c:pt>
                <c:pt idx="135">
                  <c:v>2024</c:v>
                </c:pt>
                <c:pt idx="136">
                  <c:v>2024</c:v>
                </c:pt>
                <c:pt idx="137">
                  <c:v>2024</c:v>
                </c:pt>
                <c:pt idx="138">
                  <c:v>2024</c:v>
                </c:pt>
                <c:pt idx="139">
                  <c:v>2024</c:v>
                </c:pt>
                <c:pt idx="140">
                  <c:v>2024</c:v>
                </c:pt>
                <c:pt idx="141">
                  <c:v>2024</c:v>
                </c:pt>
                <c:pt idx="142">
                  <c:v>2024</c:v>
                </c:pt>
                <c:pt idx="143">
                  <c:v>2024</c:v>
                </c:pt>
                <c:pt idx="144">
                  <c:v>2025</c:v>
                </c:pt>
                <c:pt idx="145">
                  <c:v>2025</c:v>
                </c:pt>
                <c:pt idx="146">
                  <c:v>2025</c:v>
                </c:pt>
                <c:pt idx="147">
                  <c:v>2025</c:v>
                </c:pt>
                <c:pt idx="148">
                  <c:v>2025</c:v>
                </c:pt>
                <c:pt idx="149">
                  <c:v>2025</c:v>
                </c:pt>
                <c:pt idx="150">
                  <c:v>2025</c:v>
                </c:pt>
                <c:pt idx="151">
                  <c:v>2025</c:v>
                </c:pt>
                <c:pt idx="152">
                  <c:v>2025</c:v>
                </c:pt>
                <c:pt idx="153">
                  <c:v>2025</c:v>
                </c:pt>
                <c:pt idx="154">
                  <c:v>2025</c:v>
                </c:pt>
                <c:pt idx="155">
                  <c:v>2025</c:v>
                </c:pt>
                <c:pt idx="156">
                  <c:v>2026</c:v>
                </c:pt>
                <c:pt idx="157">
                  <c:v>2026</c:v>
                </c:pt>
                <c:pt idx="158">
                  <c:v>2026</c:v>
                </c:pt>
                <c:pt idx="159">
                  <c:v>2026</c:v>
                </c:pt>
              </c:numCache>
            </c:numRef>
          </c:cat>
          <c:val>
            <c:numRef>
              <c:f>'2013-26'!$N$4:$N$163</c:f>
              <c:numCache>
                <c:formatCode>0.0000</c:formatCode>
                <c:ptCount val="160"/>
                <c:pt idx="0">
                  <c:v>6.9718999999999998</c:v>
                </c:pt>
                <c:pt idx="1">
                  <c:v>6.9401000000000002</c:v>
                </c:pt>
                <c:pt idx="2">
                  <c:v>7.2077999999999998</c:v>
                </c:pt>
                <c:pt idx="3">
                  <c:v>7.234</c:v>
                </c:pt>
                <c:pt idx="4">
                  <c:v>7.0186000000000002</c:v>
                </c:pt>
                <c:pt idx="5">
                  <c:v>6.5997000000000003</c:v>
                </c:pt>
                <c:pt idx="6">
                  <c:v>6.2332000000000001</c:v>
                </c:pt>
                <c:pt idx="7">
                  <c:v>5.8727</c:v>
                </c:pt>
                <c:pt idx="8">
                  <c:v>5.7632000000000003</c:v>
                </c:pt>
                <c:pt idx="9">
                  <c:v>5.6489000000000003</c:v>
                </c:pt>
                <c:pt idx="10">
                  <c:v>4.6398000000000001</c:v>
                </c:pt>
                <c:pt idx="11">
                  <c:v>4.5030000000000001</c:v>
                </c:pt>
                <c:pt idx="12">
                  <c:v>4.8384999999999998</c:v>
                </c:pt>
                <c:pt idx="13">
                  <c:v>4.6208</c:v>
                </c:pt>
                <c:pt idx="14">
                  <c:v>4.9028</c:v>
                </c:pt>
                <c:pt idx="15">
                  <c:v>4.5945999999999998</c:v>
                </c:pt>
                <c:pt idx="16">
                  <c:v>4.6909999999999998</c:v>
                </c:pt>
                <c:pt idx="17">
                  <c:v>5.1349</c:v>
                </c:pt>
                <c:pt idx="18">
                  <c:v>5.5430000000000001</c:v>
                </c:pt>
                <c:pt idx="19">
                  <c:v>5.4169</c:v>
                </c:pt>
                <c:pt idx="20">
                  <c:v>5.1657999999999999</c:v>
                </c:pt>
                <c:pt idx="21">
                  <c:v>5.0646000000000004</c:v>
                </c:pt>
                <c:pt idx="22">
                  <c:v>3.7711000000000001</c:v>
                </c:pt>
                <c:pt idx="23">
                  <c:v>3.7627999999999999</c:v>
                </c:pt>
                <c:pt idx="24">
                  <c:v>2.5215999999999998</c:v>
                </c:pt>
                <c:pt idx="25">
                  <c:v>1.1578999999999999</c:v>
                </c:pt>
                <c:pt idx="26">
                  <c:v>0.96389999999999998</c:v>
                </c:pt>
                <c:pt idx="27">
                  <c:v>0.65090000000000003</c:v>
                </c:pt>
                <c:pt idx="28">
                  <c:v>0.48080000000000001</c:v>
                </c:pt>
                <c:pt idx="29">
                  <c:v>0.83499999999999996</c:v>
                </c:pt>
                <c:pt idx="30">
                  <c:v>0.745</c:v>
                </c:pt>
                <c:pt idx="31">
                  <c:v>1.4098999999999999</c:v>
                </c:pt>
                <c:pt idx="32">
                  <c:v>0.2747</c:v>
                </c:pt>
                <c:pt idx="33">
                  <c:v>0.17510000000000001</c:v>
                </c:pt>
                <c:pt idx="34">
                  <c:v>-0.52290000000000003</c:v>
                </c:pt>
                <c:pt idx="35">
                  <c:v>-0.5141</c:v>
                </c:pt>
                <c:pt idx="36">
                  <c:v>-1.5687</c:v>
                </c:pt>
                <c:pt idx="37">
                  <c:v>-1.8346</c:v>
                </c:pt>
                <c:pt idx="38">
                  <c:v>-2.8854000000000002</c:v>
                </c:pt>
                <c:pt idx="39">
                  <c:v>-2.3586999999999998</c:v>
                </c:pt>
                <c:pt idx="40">
                  <c:v>-2.5969000000000002</c:v>
                </c:pt>
                <c:pt idx="41">
                  <c:v>-2.1747999999999998</c:v>
                </c:pt>
                <c:pt idx="42">
                  <c:v>-0.98909999999999998</c:v>
                </c:pt>
                <c:pt idx="43">
                  <c:v>-0.91349999999999998</c:v>
                </c:pt>
                <c:pt idx="44">
                  <c:v>-0.73080000000000001</c:v>
                </c:pt>
                <c:pt idx="45">
                  <c:v>-0.60350000000000004</c:v>
                </c:pt>
                <c:pt idx="46">
                  <c:v>3.4000000000000002E-2</c:v>
                </c:pt>
                <c:pt idx="47">
                  <c:v>-5.67E-2</c:v>
                </c:pt>
                <c:pt idx="48">
                  <c:v>0.62370000000000003</c:v>
                </c:pt>
                <c:pt idx="49">
                  <c:v>1.4554</c:v>
                </c:pt>
                <c:pt idx="50">
                  <c:v>1.5885</c:v>
                </c:pt>
                <c:pt idx="51">
                  <c:v>0.99970000000000003</c:v>
                </c:pt>
                <c:pt idx="52">
                  <c:v>1.0290999999999999</c:v>
                </c:pt>
                <c:pt idx="53">
                  <c:v>0.50049999999999994</c:v>
                </c:pt>
                <c:pt idx="54">
                  <c:v>0.63619999999999999</c:v>
                </c:pt>
                <c:pt idx="55">
                  <c:v>0.41860000000000003</c:v>
                </c:pt>
                <c:pt idx="56">
                  <c:v>0.33810000000000001</c:v>
                </c:pt>
                <c:pt idx="57">
                  <c:v>0.621</c:v>
                </c:pt>
                <c:pt idx="58">
                  <c:v>0.41860000000000003</c:v>
                </c:pt>
                <c:pt idx="59">
                  <c:v>0.75790000000000002</c:v>
                </c:pt>
                <c:pt idx="60">
                  <c:v>1.0983000000000001</c:v>
                </c:pt>
                <c:pt idx="61">
                  <c:v>1.1700999999999999</c:v>
                </c:pt>
                <c:pt idx="62">
                  <c:v>1.3755999999999999</c:v>
                </c:pt>
                <c:pt idx="63">
                  <c:v>1.5471999999999999</c:v>
                </c:pt>
                <c:pt idx="64">
                  <c:v>2.2463000000000002</c:v>
                </c:pt>
                <c:pt idx="65">
                  <c:v>2.3073999999999999</c:v>
                </c:pt>
                <c:pt idx="66">
                  <c:v>2.7949000000000002</c:v>
                </c:pt>
                <c:pt idx="67">
                  <c:v>4.0986000000000002</c:v>
                </c:pt>
                <c:pt idx="68">
                  <c:v>3.9733000000000001</c:v>
                </c:pt>
                <c:pt idx="69">
                  <c:v>4.7099000000000002</c:v>
                </c:pt>
                <c:pt idx="70">
                  <c:v>5.2511999999999999</c:v>
                </c:pt>
                <c:pt idx="71">
                  <c:v>5.0298999999999996</c:v>
                </c:pt>
                <c:pt idx="72">
                  <c:v>3.4321000000000002</c:v>
                </c:pt>
                <c:pt idx="73">
                  <c:v>3.2864</c:v>
                </c:pt>
                <c:pt idx="74">
                  <c:v>2.9693999999999998</c:v>
                </c:pt>
                <c:pt idx="75">
                  <c:v>3.1966000000000001</c:v>
                </c:pt>
                <c:pt idx="76">
                  <c:v>4.1429999999999998</c:v>
                </c:pt>
                <c:pt idx="77">
                  <c:v>4.2278000000000002</c:v>
                </c:pt>
                <c:pt idx="78">
                  <c:v>3.1775000000000002</c:v>
                </c:pt>
                <c:pt idx="79">
                  <c:v>3.7454999999999998</c:v>
                </c:pt>
                <c:pt idx="80">
                  <c:v>4.2549999999999999</c:v>
                </c:pt>
                <c:pt idx="81">
                  <c:v>4.6761999999999997</c:v>
                </c:pt>
                <c:pt idx="82">
                  <c:v>4.4029999999999996</c:v>
                </c:pt>
                <c:pt idx="83">
                  <c:v>4.4481000000000002</c:v>
                </c:pt>
                <c:pt idx="84">
                  <c:v>4.2915999999999999</c:v>
                </c:pt>
                <c:pt idx="85">
                  <c:v>4.8441999999999998</c:v>
                </c:pt>
                <c:pt idx="86">
                  <c:v>4.7664999999999997</c:v>
                </c:pt>
                <c:pt idx="87">
                  <c:v>4.2304000000000004</c:v>
                </c:pt>
                <c:pt idx="88">
                  <c:v>3.5234000000000001</c:v>
                </c:pt>
                <c:pt idx="89">
                  <c:v>1.5832999999999999</c:v>
                </c:pt>
                <c:pt idx="90">
                  <c:v>0.80349999999999999</c:v>
                </c:pt>
                <c:pt idx="91">
                  <c:v>0.6764</c:v>
                </c:pt>
                <c:pt idx="92">
                  <c:v>0.78480000000000005</c:v>
                </c:pt>
                <c:pt idx="93">
                  <c:v>1.4771000000000001</c:v>
                </c:pt>
                <c:pt idx="94">
                  <c:v>1.8982000000000001</c:v>
                </c:pt>
                <c:pt idx="95">
                  <c:v>2.1181000000000001</c:v>
                </c:pt>
                <c:pt idx="96">
                  <c:v>1.7351000000000001</c:v>
                </c:pt>
                <c:pt idx="97">
                  <c:v>2.1379000000000001</c:v>
                </c:pt>
                <c:pt idx="98">
                  <c:v>3.7039</c:v>
                </c:pt>
                <c:pt idx="99">
                  <c:v>3.9097</c:v>
                </c:pt>
                <c:pt idx="100">
                  <c:v>4.7903000000000002</c:v>
                </c:pt>
                <c:pt idx="101">
                  <c:v>5.0214999999999996</c:v>
                </c:pt>
                <c:pt idx="102">
                  <c:v>4.8531000000000004</c:v>
                </c:pt>
                <c:pt idx="103">
                  <c:v>4.6517999999999997</c:v>
                </c:pt>
                <c:pt idx="104">
                  <c:v>5.7443</c:v>
                </c:pt>
                <c:pt idx="105">
                  <c:v>9.3445999999999998</c:v>
                </c:pt>
                <c:pt idx="106">
                  <c:v>11.17658376</c:v>
                </c:pt>
                <c:pt idx="107">
                  <c:v>10.6777</c:v>
                </c:pt>
                <c:pt idx="108">
                  <c:v>9.3737999999999992</c:v>
                </c:pt>
                <c:pt idx="109">
                  <c:v>8.7022999999999993</c:v>
                </c:pt>
                <c:pt idx="110">
                  <c:v>12.2622</c:v>
                </c:pt>
                <c:pt idx="111">
                  <c:v>12.895799999999999</c:v>
                </c:pt>
                <c:pt idx="112">
                  <c:v>14.1708</c:v>
                </c:pt>
                <c:pt idx="113">
                  <c:v>18.512799999999999</c:v>
                </c:pt>
                <c:pt idx="114">
                  <c:v>18.252700000000001</c:v>
                </c:pt>
                <c:pt idx="115">
                  <c:v>18.220400000000001</c:v>
                </c:pt>
                <c:pt idx="116">
                  <c:v>16.9528</c:v>
                </c:pt>
                <c:pt idx="117">
                  <c:v>16.550899999999999</c:v>
                </c:pt>
                <c:pt idx="118">
                  <c:v>16.398700000000002</c:v>
                </c:pt>
                <c:pt idx="119">
                  <c:v>16.410399999999999</c:v>
                </c:pt>
                <c:pt idx="120">
                  <c:v>16.143999999999998</c:v>
                </c:pt>
                <c:pt idx="121">
                  <c:v>16.692900000000002</c:v>
                </c:pt>
                <c:pt idx="122">
                  <c:v>15.051600000000001</c:v>
                </c:pt>
                <c:pt idx="123">
                  <c:v>15.597799999999999</c:v>
                </c:pt>
                <c:pt idx="124">
                  <c:v>14.171900000000001</c:v>
                </c:pt>
                <c:pt idx="125">
                  <c:v>14.2285</c:v>
                </c:pt>
                <c:pt idx="126">
                  <c:v>13.503299999999999</c:v>
                </c:pt>
                <c:pt idx="127">
                  <c:v>13.998100000000001</c:v>
                </c:pt>
                <c:pt idx="128">
                  <c:v>14.703900000000001</c:v>
                </c:pt>
                <c:pt idx="129">
                  <c:v>16.089200000000002</c:v>
                </c:pt>
                <c:pt idx="130">
                  <c:v>14.7658</c:v>
                </c:pt>
                <c:pt idx="131">
                  <c:v>13.914</c:v>
                </c:pt>
                <c:pt idx="132">
                  <c:v>12.754</c:v>
                </c:pt>
                <c:pt idx="133">
                  <c:v>11.856999999999999</c:v>
                </c:pt>
                <c:pt idx="134">
                  <c:v>12.3005</c:v>
                </c:pt>
                <c:pt idx="135">
                  <c:v>12.5648</c:v>
                </c:pt>
                <c:pt idx="136">
                  <c:v>12.936</c:v>
                </c:pt>
                <c:pt idx="137">
                  <c:v>12.955399999999999</c:v>
                </c:pt>
                <c:pt idx="138">
                  <c:v>12.617100000000001</c:v>
                </c:pt>
                <c:pt idx="139">
                  <c:v>12.7629</c:v>
                </c:pt>
                <c:pt idx="140">
                  <c:v>11.912699999999999</c:v>
                </c:pt>
                <c:pt idx="141">
                  <c:v>11.164400000000001</c:v>
                </c:pt>
                <c:pt idx="142">
                  <c:v>11.3672</c:v>
                </c:pt>
                <c:pt idx="143">
                  <c:v>11.2019</c:v>
                </c:pt>
                <c:pt idx="144">
                  <c:v>11.598000000000001</c:v>
                </c:pt>
                <c:pt idx="145">
                  <c:v>11.8736</c:v>
                </c:pt>
                <c:pt idx="146">
                  <c:v>11.468500000000001</c:v>
                </c:pt>
                <c:pt idx="147">
                  <c:v>11.809200000000001</c:v>
                </c:pt>
                <c:pt idx="148">
                  <c:v>11.6089</c:v>
                </c:pt>
                <c:pt idx="149">
                  <c:v>10.9465</c:v>
                </c:pt>
                <c:pt idx="150">
                  <c:v>10.1233</c:v>
                </c:pt>
                <c:pt idx="151">
                  <c:v>10.4496</c:v>
                </c:pt>
                <c:pt idx="152">
                  <c:v>10.805099999999999</c:v>
                </c:pt>
                <c:pt idx="153">
                  <c:v>10.796900000000001</c:v>
                </c:pt>
                <c:pt idx="154">
                  <c:v>10.6045</c:v>
                </c:pt>
                <c:pt idx="155">
                  <c:v>10.9754</c:v>
                </c:pt>
                <c:pt idx="156">
                  <c:v>10.146100000000001</c:v>
                </c:pt>
                <c:pt idx="157">
                  <c:v>8.7507999999999999</c:v>
                </c:pt>
                <c:pt idx="158">
                  <c:v>8.2437000000000005</c:v>
                </c:pt>
                <c:pt idx="159">
                  <c:v>2.6701000000000001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09-4981-A52D-0E726B584EFA}"/>
            </c:ext>
          </c:extLst>
        </c:ser>
        <c:ser>
          <c:idx val="0"/>
          <c:order val="3"/>
          <c:tx>
            <c:strRef>
              <c:f>'2013-26'!$R$2</c:f>
              <c:strCache>
                <c:ptCount val="1"/>
                <c:pt idx="0">
                  <c:v>Revised Fuel Price</c:v>
                </c:pt>
              </c:strCache>
            </c:strRef>
          </c:tx>
          <c:spPr>
            <a:ln w="28575" cap="rnd">
              <a:solidFill>
                <a:srgbClr val="CC3300"/>
              </a:solidFill>
              <a:round/>
            </a:ln>
            <a:effectLst/>
          </c:spPr>
          <c:marker>
            <c:symbol val="none"/>
          </c:marker>
          <c:cat>
            <c:numRef>
              <c:f>'2013-26'!$A$4:$A$163</c:f>
              <c:numCache>
                <c:formatCode>General</c:formatCode>
                <c:ptCount val="160"/>
                <c:pt idx="0">
                  <c:v>2013</c:v>
                </c:pt>
                <c:pt idx="1">
                  <c:v>2013</c:v>
                </c:pt>
                <c:pt idx="2">
                  <c:v>2013</c:v>
                </c:pt>
                <c:pt idx="3">
                  <c:v>2013</c:v>
                </c:pt>
                <c:pt idx="4">
                  <c:v>2013</c:v>
                </c:pt>
                <c:pt idx="5">
                  <c:v>2013</c:v>
                </c:pt>
                <c:pt idx="6">
                  <c:v>2013</c:v>
                </c:pt>
                <c:pt idx="7">
                  <c:v>2013</c:v>
                </c:pt>
                <c:pt idx="8">
                  <c:v>2013</c:v>
                </c:pt>
                <c:pt idx="9">
                  <c:v>2013</c:v>
                </c:pt>
                <c:pt idx="10">
                  <c:v>2013</c:v>
                </c:pt>
                <c:pt idx="11">
                  <c:v>2013</c:v>
                </c:pt>
                <c:pt idx="12">
                  <c:v>2014</c:v>
                </c:pt>
                <c:pt idx="13">
                  <c:v>2014</c:v>
                </c:pt>
                <c:pt idx="14">
                  <c:v>2014</c:v>
                </c:pt>
                <c:pt idx="15">
                  <c:v>2014</c:v>
                </c:pt>
                <c:pt idx="16">
                  <c:v>2014</c:v>
                </c:pt>
                <c:pt idx="17">
                  <c:v>2014</c:v>
                </c:pt>
                <c:pt idx="18">
                  <c:v>2014</c:v>
                </c:pt>
                <c:pt idx="19">
                  <c:v>2014</c:v>
                </c:pt>
                <c:pt idx="20">
                  <c:v>2014</c:v>
                </c:pt>
                <c:pt idx="21">
                  <c:v>2014</c:v>
                </c:pt>
                <c:pt idx="22">
                  <c:v>2014</c:v>
                </c:pt>
                <c:pt idx="23">
                  <c:v>2014</c:v>
                </c:pt>
                <c:pt idx="24">
                  <c:v>2015</c:v>
                </c:pt>
                <c:pt idx="25">
                  <c:v>2015</c:v>
                </c:pt>
                <c:pt idx="26">
                  <c:v>2015</c:v>
                </c:pt>
                <c:pt idx="27">
                  <c:v>2015</c:v>
                </c:pt>
                <c:pt idx="28">
                  <c:v>2015</c:v>
                </c:pt>
                <c:pt idx="29">
                  <c:v>2015</c:v>
                </c:pt>
                <c:pt idx="30">
                  <c:v>2015</c:v>
                </c:pt>
                <c:pt idx="31">
                  <c:v>2015</c:v>
                </c:pt>
                <c:pt idx="32">
                  <c:v>2015</c:v>
                </c:pt>
                <c:pt idx="33">
                  <c:v>2015</c:v>
                </c:pt>
                <c:pt idx="34">
                  <c:v>2015</c:v>
                </c:pt>
                <c:pt idx="35">
                  <c:v>2015</c:v>
                </c:pt>
                <c:pt idx="36">
                  <c:v>2016</c:v>
                </c:pt>
                <c:pt idx="37">
                  <c:v>2016</c:v>
                </c:pt>
                <c:pt idx="38">
                  <c:v>2016</c:v>
                </c:pt>
                <c:pt idx="39">
                  <c:v>2016</c:v>
                </c:pt>
                <c:pt idx="40">
                  <c:v>2016</c:v>
                </c:pt>
                <c:pt idx="41">
                  <c:v>2016</c:v>
                </c:pt>
                <c:pt idx="42">
                  <c:v>2016</c:v>
                </c:pt>
                <c:pt idx="43">
                  <c:v>2016</c:v>
                </c:pt>
                <c:pt idx="44">
                  <c:v>2016</c:v>
                </c:pt>
                <c:pt idx="45">
                  <c:v>2016</c:v>
                </c:pt>
                <c:pt idx="46">
                  <c:v>2016</c:v>
                </c:pt>
                <c:pt idx="47">
                  <c:v>2016</c:v>
                </c:pt>
                <c:pt idx="48">
                  <c:v>2017</c:v>
                </c:pt>
                <c:pt idx="49">
                  <c:v>2017</c:v>
                </c:pt>
                <c:pt idx="50">
                  <c:v>2017</c:v>
                </c:pt>
                <c:pt idx="51">
                  <c:v>2017</c:v>
                </c:pt>
                <c:pt idx="52">
                  <c:v>2017</c:v>
                </c:pt>
                <c:pt idx="53">
                  <c:v>2017</c:v>
                </c:pt>
                <c:pt idx="54">
                  <c:v>2017</c:v>
                </c:pt>
                <c:pt idx="55">
                  <c:v>2017</c:v>
                </c:pt>
                <c:pt idx="56">
                  <c:v>2017</c:v>
                </c:pt>
                <c:pt idx="57">
                  <c:v>2017</c:v>
                </c:pt>
                <c:pt idx="58">
                  <c:v>2017</c:v>
                </c:pt>
                <c:pt idx="59">
                  <c:v>2017</c:v>
                </c:pt>
                <c:pt idx="60">
                  <c:v>2018</c:v>
                </c:pt>
                <c:pt idx="61">
                  <c:v>2018</c:v>
                </c:pt>
                <c:pt idx="62">
                  <c:v>2018</c:v>
                </c:pt>
                <c:pt idx="63">
                  <c:v>2018</c:v>
                </c:pt>
                <c:pt idx="64">
                  <c:v>2018</c:v>
                </c:pt>
                <c:pt idx="65">
                  <c:v>2018</c:v>
                </c:pt>
                <c:pt idx="66">
                  <c:v>2018</c:v>
                </c:pt>
                <c:pt idx="67">
                  <c:v>2018</c:v>
                </c:pt>
                <c:pt idx="68">
                  <c:v>2018</c:v>
                </c:pt>
                <c:pt idx="69">
                  <c:v>2018</c:v>
                </c:pt>
                <c:pt idx="70">
                  <c:v>2018</c:v>
                </c:pt>
                <c:pt idx="71">
                  <c:v>2018</c:v>
                </c:pt>
                <c:pt idx="72">
                  <c:v>2019</c:v>
                </c:pt>
                <c:pt idx="73">
                  <c:v>2019</c:v>
                </c:pt>
                <c:pt idx="74">
                  <c:v>2019</c:v>
                </c:pt>
                <c:pt idx="75">
                  <c:v>2019</c:v>
                </c:pt>
                <c:pt idx="76">
                  <c:v>2019</c:v>
                </c:pt>
                <c:pt idx="77">
                  <c:v>2019</c:v>
                </c:pt>
                <c:pt idx="78">
                  <c:v>2019</c:v>
                </c:pt>
                <c:pt idx="79">
                  <c:v>2019</c:v>
                </c:pt>
                <c:pt idx="80">
                  <c:v>2019</c:v>
                </c:pt>
                <c:pt idx="81">
                  <c:v>2019</c:v>
                </c:pt>
                <c:pt idx="82">
                  <c:v>2019</c:v>
                </c:pt>
                <c:pt idx="83">
                  <c:v>2019</c:v>
                </c:pt>
                <c:pt idx="84">
                  <c:v>2020</c:v>
                </c:pt>
                <c:pt idx="85">
                  <c:v>2020</c:v>
                </c:pt>
                <c:pt idx="86">
                  <c:v>2020</c:v>
                </c:pt>
                <c:pt idx="87">
                  <c:v>2020</c:v>
                </c:pt>
                <c:pt idx="88">
                  <c:v>2020</c:v>
                </c:pt>
                <c:pt idx="89">
                  <c:v>2020</c:v>
                </c:pt>
                <c:pt idx="90">
                  <c:v>2020</c:v>
                </c:pt>
                <c:pt idx="91">
                  <c:v>2020</c:v>
                </c:pt>
                <c:pt idx="92">
                  <c:v>2020</c:v>
                </c:pt>
                <c:pt idx="93">
                  <c:v>2020</c:v>
                </c:pt>
                <c:pt idx="94">
                  <c:v>2020</c:v>
                </c:pt>
                <c:pt idx="95">
                  <c:v>2020</c:v>
                </c:pt>
                <c:pt idx="96">
                  <c:v>2021</c:v>
                </c:pt>
                <c:pt idx="97">
                  <c:v>2021</c:v>
                </c:pt>
                <c:pt idx="98">
                  <c:v>2021</c:v>
                </c:pt>
                <c:pt idx="99">
                  <c:v>2021</c:v>
                </c:pt>
                <c:pt idx="100">
                  <c:v>2021</c:v>
                </c:pt>
                <c:pt idx="101">
                  <c:v>2021</c:v>
                </c:pt>
                <c:pt idx="102">
                  <c:v>2021</c:v>
                </c:pt>
                <c:pt idx="103">
                  <c:v>2021</c:v>
                </c:pt>
                <c:pt idx="104">
                  <c:v>2021</c:v>
                </c:pt>
                <c:pt idx="105">
                  <c:v>2021</c:v>
                </c:pt>
                <c:pt idx="106">
                  <c:v>2021</c:v>
                </c:pt>
                <c:pt idx="107">
                  <c:v>2021</c:v>
                </c:pt>
                <c:pt idx="108">
                  <c:v>2022</c:v>
                </c:pt>
                <c:pt idx="109">
                  <c:v>2022</c:v>
                </c:pt>
                <c:pt idx="110">
                  <c:v>2022</c:v>
                </c:pt>
                <c:pt idx="111">
                  <c:v>2022</c:v>
                </c:pt>
                <c:pt idx="112">
                  <c:v>2022</c:v>
                </c:pt>
                <c:pt idx="113">
                  <c:v>2022</c:v>
                </c:pt>
                <c:pt idx="114">
                  <c:v>2022</c:v>
                </c:pt>
                <c:pt idx="115">
                  <c:v>2022</c:v>
                </c:pt>
                <c:pt idx="116">
                  <c:v>2022</c:v>
                </c:pt>
                <c:pt idx="117">
                  <c:v>2022</c:v>
                </c:pt>
                <c:pt idx="118">
                  <c:v>2022</c:v>
                </c:pt>
                <c:pt idx="119">
                  <c:v>2022</c:v>
                </c:pt>
                <c:pt idx="120">
                  <c:v>2023</c:v>
                </c:pt>
                <c:pt idx="121">
                  <c:v>2023</c:v>
                </c:pt>
                <c:pt idx="122">
                  <c:v>2023</c:v>
                </c:pt>
                <c:pt idx="123">
                  <c:v>2023</c:v>
                </c:pt>
                <c:pt idx="124">
                  <c:v>2023</c:v>
                </c:pt>
                <c:pt idx="125">
                  <c:v>2023</c:v>
                </c:pt>
                <c:pt idx="126">
                  <c:v>2023</c:v>
                </c:pt>
                <c:pt idx="127">
                  <c:v>2023</c:v>
                </c:pt>
                <c:pt idx="128">
                  <c:v>2023</c:v>
                </c:pt>
                <c:pt idx="129">
                  <c:v>2023</c:v>
                </c:pt>
                <c:pt idx="130">
                  <c:v>2023</c:v>
                </c:pt>
                <c:pt idx="131">
                  <c:v>2023</c:v>
                </c:pt>
                <c:pt idx="132">
                  <c:v>2024</c:v>
                </c:pt>
                <c:pt idx="133">
                  <c:v>2024</c:v>
                </c:pt>
                <c:pt idx="134">
                  <c:v>2024</c:v>
                </c:pt>
                <c:pt idx="135">
                  <c:v>2024</c:v>
                </c:pt>
                <c:pt idx="136">
                  <c:v>2024</c:v>
                </c:pt>
                <c:pt idx="137">
                  <c:v>2024</c:v>
                </c:pt>
                <c:pt idx="138">
                  <c:v>2024</c:v>
                </c:pt>
                <c:pt idx="139">
                  <c:v>2024</c:v>
                </c:pt>
                <c:pt idx="140">
                  <c:v>2024</c:v>
                </c:pt>
                <c:pt idx="141">
                  <c:v>2024</c:v>
                </c:pt>
                <c:pt idx="142">
                  <c:v>2024</c:v>
                </c:pt>
                <c:pt idx="143">
                  <c:v>2024</c:v>
                </c:pt>
                <c:pt idx="144">
                  <c:v>2025</c:v>
                </c:pt>
                <c:pt idx="145">
                  <c:v>2025</c:v>
                </c:pt>
                <c:pt idx="146">
                  <c:v>2025</c:v>
                </c:pt>
                <c:pt idx="147">
                  <c:v>2025</c:v>
                </c:pt>
                <c:pt idx="148">
                  <c:v>2025</c:v>
                </c:pt>
                <c:pt idx="149">
                  <c:v>2025</c:v>
                </c:pt>
                <c:pt idx="150">
                  <c:v>2025</c:v>
                </c:pt>
                <c:pt idx="151">
                  <c:v>2025</c:v>
                </c:pt>
                <c:pt idx="152">
                  <c:v>2025</c:v>
                </c:pt>
                <c:pt idx="153">
                  <c:v>2025</c:v>
                </c:pt>
                <c:pt idx="154">
                  <c:v>2025</c:v>
                </c:pt>
                <c:pt idx="155">
                  <c:v>2025</c:v>
                </c:pt>
                <c:pt idx="156">
                  <c:v>2026</c:v>
                </c:pt>
                <c:pt idx="157">
                  <c:v>2026</c:v>
                </c:pt>
                <c:pt idx="158">
                  <c:v>2026</c:v>
                </c:pt>
                <c:pt idx="159">
                  <c:v>2026</c:v>
                </c:pt>
              </c:numCache>
            </c:numRef>
          </c:cat>
          <c:val>
            <c:numRef>
              <c:f>'2013-26'!$R$4:$R$163</c:f>
              <c:numCache>
                <c:formatCode>0.0000</c:formatCode>
                <c:ptCount val="160"/>
                <c:pt idx="125">
                  <c:v>13.1683</c:v>
                </c:pt>
                <c:pt idx="126">
                  <c:v>12.6639</c:v>
                </c:pt>
                <c:pt idx="127">
                  <c:v>12.9785</c:v>
                </c:pt>
                <c:pt idx="128">
                  <c:v>13.940799999999999</c:v>
                </c:pt>
                <c:pt idx="129">
                  <c:v>15.122199999999999</c:v>
                </c:pt>
                <c:pt idx="130">
                  <c:v>13.787800000000001</c:v>
                </c:pt>
                <c:pt idx="131">
                  <c:v>12.510999999999999</c:v>
                </c:pt>
                <c:pt idx="132">
                  <c:v>11.7044</c:v>
                </c:pt>
                <c:pt idx="133">
                  <c:v>10.691800000000001</c:v>
                </c:pt>
                <c:pt idx="134" formatCode="General">
                  <c:v>11.3613</c:v>
                </c:pt>
                <c:pt idx="135">
                  <c:v>11.539300000000001</c:v>
                </c:pt>
                <c:pt idx="136" formatCode="General">
                  <c:v>11.9931</c:v>
                </c:pt>
                <c:pt idx="137">
                  <c:v>12.0617</c:v>
                </c:pt>
                <c:pt idx="138" formatCode="General">
                  <c:v>11.9031</c:v>
                </c:pt>
                <c:pt idx="139" formatCode="General">
                  <c:v>11.9689</c:v>
                </c:pt>
                <c:pt idx="140" formatCode="General">
                  <c:v>11.4339</c:v>
                </c:pt>
                <c:pt idx="141" formatCode="General">
                  <c:v>10.6607</c:v>
                </c:pt>
                <c:pt idx="142">
                  <c:v>10.7888</c:v>
                </c:pt>
                <c:pt idx="143">
                  <c:v>10.2736</c:v>
                </c:pt>
                <c:pt idx="144">
                  <c:v>10.406499999999999</c:v>
                </c:pt>
                <c:pt idx="145">
                  <c:v>10.407</c:v>
                </c:pt>
                <c:pt idx="146" formatCode="General">
                  <c:v>10.3813</c:v>
                </c:pt>
                <c:pt idx="147">
                  <c:v>10.6249</c:v>
                </c:pt>
                <c:pt idx="148" formatCode="General">
                  <c:v>10.591799999999999</c:v>
                </c:pt>
                <c:pt idx="149">
                  <c:v>10.1488</c:v>
                </c:pt>
                <c:pt idx="150" formatCode="General">
                  <c:v>9.4893000000000001</c:v>
                </c:pt>
                <c:pt idx="151" formatCode="General">
                  <c:v>9.7578999999999994</c:v>
                </c:pt>
                <c:pt idx="152" formatCode="General">
                  <c:v>10.2498</c:v>
                </c:pt>
                <c:pt idx="153" formatCode="General">
                  <c:v>10.196199999999999</c:v>
                </c:pt>
                <c:pt idx="154">
                  <c:v>9.9074000000000009</c:v>
                </c:pt>
                <c:pt idx="155">
                  <c:v>9.9307999999999996</c:v>
                </c:pt>
                <c:pt idx="156">
                  <c:v>9.1807999999999996</c:v>
                </c:pt>
                <c:pt idx="157">
                  <c:v>8.0159000000000002</c:v>
                </c:pt>
                <c:pt idx="158" formatCode="General">
                  <c:v>7.4165000000000001</c:v>
                </c:pt>
                <c:pt idx="159">
                  <c:v>2.3795999999999999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2E-44A0-A637-C6A405D7B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113487"/>
        <c:axId val="599106415"/>
      </c:lineChart>
      <c:catAx>
        <c:axId val="5991134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9106415"/>
        <c:crosses val="autoZero"/>
        <c:auto val="1"/>
        <c:lblAlgn val="ctr"/>
        <c:lblOffset val="100"/>
        <c:tickLblSkip val="12"/>
        <c:tickMarkSkip val="6"/>
        <c:noMultiLvlLbl val="0"/>
      </c:catAx>
      <c:valAx>
        <c:axId val="5991064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91134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12-month Fuel Price Adjustment - High Voltage  (c/kWh)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0"/>
          <c:tx>
            <c:strRef>
              <c:f>'2013-26'!$E$2:$E$3</c:f>
              <c:strCache>
                <c:ptCount val="2"/>
                <c:pt idx="0">
                  <c:v>Fuel</c:v>
                </c:pt>
                <c:pt idx="1">
                  <c:v>c/kWh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'2013-26'!$B$152:$B$163</c:f>
              <c:strCache>
                <c:ptCount val="12"/>
                <c:pt idx="0">
                  <c:v>May</c:v>
                </c:pt>
                <c:pt idx="1">
                  <c:v>June</c:v>
                </c:pt>
                <c:pt idx="2">
                  <c:v>July</c:v>
                </c:pt>
                <c:pt idx="3">
                  <c:v>August</c:v>
                </c:pt>
                <c:pt idx="4">
                  <c:v>September</c:v>
                </c:pt>
                <c:pt idx="5">
                  <c:v>October</c:v>
                </c:pt>
                <c:pt idx="6">
                  <c:v>November</c:v>
                </c:pt>
                <c:pt idx="7">
                  <c:v>December</c:v>
                </c:pt>
                <c:pt idx="8">
                  <c:v>January</c:v>
                </c:pt>
                <c:pt idx="9">
                  <c:v>February</c:v>
                </c:pt>
                <c:pt idx="10">
                  <c:v>March</c:v>
                </c:pt>
                <c:pt idx="11">
                  <c:v>April</c:v>
                </c:pt>
              </c:strCache>
            </c:strRef>
          </c:cat>
          <c:val>
            <c:numRef>
              <c:f>'2013-26'!$E$152:$E$163</c:f>
              <c:numCache>
                <c:formatCode>0.0000</c:formatCode>
                <c:ptCount val="12"/>
                <c:pt idx="0">
                  <c:v>5.4901999999999997</c:v>
                </c:pt>
                <c:pt idx="1">
                  <c:v>4.5834000000000001</c:v>
                </c:pt>
                <c:pt idx="2">
                  <c:v>4.1536999999999997</c:v>
                </c:pt>
                <c:pt idx="3">
                  <c:v>4.3063000000000002</c:v>
                </c:pt>
                <c:pt idx="4">
                  <c:v>4.2668999999999997</c:v>
                </c:pt>
                <c:pt idx="5">
                  <c:v>4.0797999999999996</c:v>
                </c:pt>
                <c:pt idx="6">
                  <c:v>3.7930999999999999</c:v>
                </c:pt>
                <c:pt idx="7">
                  <c:v>3.9474999999999998</c:v>
                </c:pt>
                <c:pt idx="8">
                  <c:v>3.0550999999999999</c:v>
                </c:pt>
                <c:pt idx="9">
                  <c:v>2.7528000000000001</c:v>
                </c:pt>
                <c:pt idx="10">
                  <c:v>2.5190999999999999</c:v>
                </c:pt>
                <c:pt idx="11">
                  <c:v>1.6738999999999999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AC-437D-94E3-E8E60636F8BF}"/>
            </c:ext>
          </c:extLst>
        </c:ser>
        <c:ser>
          <c:idx val="0"/>
          <c:order val="1"/>
          <c:tx>
            <c:strRef>
              <c:f>'2013-26'!$F$2:$F$3</c:f>
              <c:strCache>
                <c:ptCount val="2"/>
                <c:pt idx="0">
                  <c:v>CO2 emissions</c:v>
                </c:pt>
                <c:pt idx="1">
                  <c:v>c/kWh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'2013-26'!$B$152:$B$163</c:f>
              <c:strCache>
                <c:ptCount val="12"/>
                <c:pt idx="0">
                  <c:v>May</c:v>
                </c:pt>
                <c:pt idx="1">
                  <c:v>June</c:v>
                </c:pt>
                <c:pt idx="2">
                  <c:v>July</c:v>
                </c:pt>
                <c:pt idx="3">
                  <c:v>August</c:v>
                </c:pt>
                <c:pt idx="4">
                  <c:v>September</c:v>
                </c:pt>
                <c:pt idx="5">
                  <c:v>October</c:v>
                </c:pt>
                <c:pt idx="6">
                  <c:v>November</c:v>
                </c:pt>
                <c:pt idx="7">
                  <c:v>December</c:v>
                </c:pt>
                <c:pt idx="8">
                  <c:v>January</c:v>
                </c:pt>
                <c:pt idx="9">
                  <c:v>February</c:v>
                </c:pt>
                <c:pt idx="10">
                  <c:v>March</c:v>
                </c:pt>
                <c:pt idx="11">
                  <c:v>April</c:v>
                </c:pt>
              </c:strCache>
            </c:strRef>
          </c:cat>
          <c:val>
            <c:numRef>
              <c:f>'2013-26'!$F$152:$F$163</c:f>
              <c:numCache>
                <c:formatCode>0.0000</c:formatCode>
                <c:ptCount val="12"/>
                <c:pt idx="0">
                  <c:v>5.5683999999999996</c:v>
                </c:pt>
                <c:pt idx="1">
                  <c:v>5.8617999999999997</c:v>
                </c:pt>
                <c:pt idx="2">
                  <c:v>5.4798999999999998</c:v>
                </c:pt>
                <c:pt idx="3">
                  <c:v>5.6386000000000003</c:v>
                </c:pt>
                <c:pt idx="4">
                  <c:v>6.0138999999999996</c:v>
                </c:pt>
                <c:pt idx="5">
                  <c:v>6.1894</c:v>
                </c:pt>
                <c:pt idx="6">
                  <c:v>6.3042999999999996</c:v>
                </c:pt>
                <c:pt idx="7">
                  <c:v>6.4985999999999997</c:v>
                </c:pt>
                <c:pt idx="8">
                  <c:v>6.6052</c:v>
                </c:pt>
                <c:pt idx="9">
                  <c:v>5.5566000000000004</c:v>
                </c:pt>
                <c:pt idx="10">
                  <c:v>5.3197000000000001</c:v>
                </c:pt>
                <c:pt idx="11">
                  <c:v>0.86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055-458E-8B0C-8B1D9F02A025}"/>
            </c:ext>
          </c:extLst>
        </c:ser>
        <c:ser>
          <c:idx val="4"/>
          <c:order val="2"/>
          <c:tx>
            <c:strRef>
              <c:f>'2013-26'!$D$2:$D$3</c:f>
              <c:strCache>
                <c:ptCount val="2"/>
                <c:pt idx="0">
                  <c:v>Total</c:v>
                </c:pt>
                <c:pt idx="1">
                  <c:v>c/kWh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'2013-26'!$B$152:$B$163</c:f>
              <c:strCache>
                <c:ptCount val="12"/>
                <c:pt idx="0">
                  <c:v>May</c:v>
                </c:pt>
                <c:pt idx="1">
                  <c:v>June</c:v>
                </c:pt>
                <c:pt idx="2">
                  <c:v>July</c:v>
                </c:pt>
                <c:pt idx="3">
                  <c:v>August</c:v>
                </c:pt>
                <c:pt idx="4">
                  <c:v>September</c:v>
                </c:pt>
                <c:pt idx="5">
                  <c:v>October</c:v>
                </c:pt>
                <c:pt idx="6">
                  <c:v>November</c:v>
                </c:pt>
                <c:pt idx="7">
                  <c:v>December</c:v>
                </c:pt>
                <c:pt idx="8">
                  <c:v>January</c:v>
                </c:pt>
                <c:pt idx="9">
                  <c:v>February</c:v>
                </c:pt>
                <c:pt idx="10">
                  <c:v>March</c:v>
                </c:pt>
                <c:pt idx="11">
                  <c:v>April</c:v>
                </c:pt>
              </c:strCache>
            </c:strRef>
          </c:cat>
          <c:val>
            <c:numRef>
              <c:f>'2013-26'!$D$152:$D$163</c:f>
              <c:numCache>
                <c:formatCode>0.0000</c:formatCode>
                <c:ptCount val="12"/>
                <c:pt idx="0">
                  <c:v>11.1996</c:v>
                </c:pt>
                <c:pt idx="1">
                  <c:v>10.560600000000001</c:v>
                </c:pt>
                <c:pt idx="2">
                  <c:v>9.7561999999999998</c:v>
                </c:pt>
                <c:pt idx="3">
                  <c:v>10.0707</c:v>
                </c:pt>
                <c:pt idx="4">
                  <c:v>10.4133</c:v>
                </c:pt>
                <c:pt idx="5">
                  <c:v>10.5054</c:v>
                </c:pt>
                <c:pt idx="6">
                  <c:v>10.220000000000001</c:v>
                </c:pt>
                <c:pt idx="7">
                  <c:v>10.577400000000001</c:v>
                </c:pt>
                <c:pt idx="8">
                  <c:v>9.7782</c:v>
                </c:pt>
                <c:pt idx="9">
                  <c:v>8.4335000000000004</c:v>
                </c:pt>
                <c:pt idx="10">
                  <c:v>7.9447999999999999</c:v>
                </c:pt>
                <c:pt idx="11">
                  <c:v>2.5520999999999998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AC-437D-94E3-E8E60636F8BF}"/>
            </c:ext>
          </c:extLst>
        </c:ser>
        <c:ser>
          <c:idx val="2"/>
          <c:order val="3"/>
          <c:tx>
            <c:strRef>
              <c:f>'2013-26'!$H$2</c:f>
              <c:strCache>
                <c:ptCount val="1"/>
                <c:pt idx="0">
                  <c:v>Revised Fuel Price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'2013-26'!$B$152:$B$163</c:f>
              <c:strCache>
                <c:ptCount val="12"/>
                <c:pt idx="0">
                  <c:v>May</c:v>
                </c:pt>
                <c:pt idx="1">
                  <c:v>June</c:v>
                </c:pt>
                <c:pt idx="2">
                  <c:v>July</c:v>
                </c:pt>
                <c:pt idx="3">
                  <c:v>August</c:v>
                </c:pt>
                <c:pt idx="4">
                  <c:v>September</c:v>
                </c:pt>
                <c:pt idx="5">
                  <c:v>October</c:v>
                </c:pt>
                <c:pt idx="6">
                  <c:v>November</c:v>
                </c:pt>
                <c:pt idx="7">
                  <c:v>December</c:v>
                </c:pt>
                <c:pt idx="8">
                  <c:v>January</c:v>
                </c:pt>
                <c:pt idx="9">
                  <c:v>February</c:v>
                </c:pt>
                <c:pt idx="10">
                  <c:v>March</c:v>
                </c:pt>
                <c:pt idx="11">
                  <c:v>April</c:v>
                </c:pt>
              </c:strCache>
            </c:strRef>
          </c:cat>
          <c:val>
            <c:numRef>
              <c:f>'2013-26'!$H$152:$H$163</c:f>
              <c:numCache>
                <c:formatCode>0.0000</c:formatCode>
                <c:ptCount val="12"/>
                <c:pt idx="0" formatCode="General">
                  <c:v>10.2057</c:v>
                </c:pt>
                <c:pt idx="1">
                  <c:v>9.7802000000000007</c:v>
                </c:pt>
                <c:pt idx="2" formatCode="General">
                  <c:v>9.1347000000000005</c:v>
                </c:pt>
                <c:pt idx="3" formatCode="General">
                  <c:v>9.3932000000000002</c:v>
                </c:pt>
                <c:pt idx="4" formatCode="General">
                  <c:v>9.8697999999999997</c:v>
                </c:pt>
                <c:pt idx="5" formatCode="General">
                  <c:v>9.8175000000000008</c:v>
                </c:pt>
                <c:pt idx="6">
                  <c:v>9.5373999999999999</c:v>
                </c:pt>
                <c:pt idx="7">
                  <c:v>9.5554000000000006</c:v>
                </c:pt>
                <c:pt idx="8">
                  <c:v>8.8195999999999994</c:v>
                </c:pt>
                <c:pt idx="9">
                  <c:v>7.6980000000000004</c:v>
                </c:pt>
                <c:pt idx="10" formatCode="General">
                  <c:v>7.1135999999999999</c:v>
                </c:pt>
                <c:pt idx="11">
                  <c:v>2.2744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055-458E-8B0C-8B1D9F02A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9113487"/>
        <c:axId val="599106415"/>
      </c:barChart>
      <c:catAx>
        <c:axId val="5991134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9106415"/>
        <c:crosses val="autoZero"/>
        <c:auto val="1"/>
        <c:lblAlgn val="ctr"/>
        <c:lblOffset val="100"/>
        <c:noMultiLvlLbl val="0"/>
      </c:catAx>
      <c:valAx>
        <c:axId val="5991064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91134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'2014'!$L$18</c:f>
          <c:strCache>
            <c:ptCount val="1"/>
            <c:pt idx="0">
              <c:v>Fuel Price Adjustment 2014 - High Voltage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'2014'!$Q$3</c:f>
              <c:strCache>
                <c:ptCount val="1"/>
                <c:pt idx="0">
                  <c:v>Fuel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'2014'!$M$5:$M$16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'2014'!$Q$5:$Q$16</c:f>
              <c:numCache>
                <c:formatCode>0.0000</c:formatCode>
                <c:ptCount val="12"/>
                <c:pt idx="0">
                  <c:v>3.8380999999999998</c:v>
                </c:pt>
                <c:pt idx="1">
                  <c:v>4.3851999999999993</c:v>
                </c:pt>
                <c:pt idx="2">
                  <c:v>4.6315</c:v>
                </c:pt>
                <c:pt idx="3">
                  <c:v>4.4054000000000002</c:v>
                </c:pt>
                <c:pt idx="4">
                  <c:v>4.4935</c:v>
                </c:pt>
                <c:pt idx="5">
                  <c:v>4.9277999999999995</c:v>
                </c:pt>
                <c:pt idx="6">
                  <c:v>5.33</c:v>
                </c:pt>
                <c:pt idx="7">
                  <c:v>5.2299999999999995</c:v>
                </c:pt>
                <c:pt idx="8">
                  <c:v>4.9824999999999999</c:v>
                </c:pt>
                <c:pt idx="9">
                  <c:v>4.8730000000000002</c:v>
                </c:pt>
                <c:pt idx="10">
                  <c:v>3.62</c:v>
                </c:pt>
                <c:pt idx="11">
                  <c:v>3.5831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D4-450A-AF1F-E142A0D58D6E}"/>
            </c:ext>
          </c:extLst>
        </c:ser>
        <c:ser>
          <c:idx val="1"/>
          <c:order val="1"/>
          <c:tx>
            <c:strRef>
              <c:f>'2014'!$R$3</c:f>
              <c:strCache>
                <c:ptCount val="1"/>
                <c:pt idx="0">
                  <c:v>CO2 emissions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'2014'!$M$5:$M$16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'2014'!$R$5:$R$16</c:f>
              <c:numCache>
                <c:formatCode>0.0000</c:formatCode>
                <c:ptCount val="12"/>
                <c:pt idx="0">
                  <c:v>9.64E-2</c:v>
                </c:pt>
                <c:pt idx="1">
                  <c:v>0.15229999999999999</c:v>
                </c:pt>
                <c:pt idx="2">
                  <c:v>0.17730000000000001</c:v>
                </c:pt>
                <c:pt idx="3">
                  <c:v>0.11070000000000001</c:v>
                </c:pt>
                <c:pt idx="4">
                  <c:v>0.1166</c:v>
                </c:pt>
                <c:pt idx="5">
                  <c:v>0.10589999999999999</c:v>
                </c:pt>
                <c:pt idx="6">
                  <c:v>9.5200000000000007E-2</c:v>
                </c:pt>
                <c:pt idx="7">
                  <c:v>7.3800000000000004E-2</c:v>
                </c:pt>
                <c:pt idx="8">
                  <c:v>7.2599999999999998E-2</c:v>
                </c:pt>
                <c:pt idx="9">
                  <c:v>8.4500000000000006E-2</c:v>
                </c:pt>
                <c:pt idx="10">
                  <c:v>9.5200000000000007E-2</c:v>
                </c:pt>
                <c:pt idx="11">
                  <c:v>0.10829999999999999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D4-450A-AF1F-E142A0D58D6E}"/>
            </c:ext>
          </c:extLst>
        </c:ser>
        <c:ser>
          <c:idx val="2"/>
          <c:order val="2"/>
          <c:tx>
            <c:strRef>
              <c:f>'2014'!$P$3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'2014'!$M$5:$M$16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'2014'!$P$5:$P$16</c:f>
              <c:numCache>
                <c:formatCode>0.0000</c:formatCode>
                <c:ptCount val="12"/>
                <c:pt idx="0">
                  <c:v>4.8384999999999998</c:v>
                </c:pt>
                <c:pt idx="1">
                  <c:v>4.6208</c:v>
                </c:pt>
                <c:pt idx="2">
                  <c:v>4.9028</c:v>
                </c:pt>
                <c:pt idx="3">
                  <c:v>4.5945999999999998</c:v>
                </c:pt>
                <c:pt idx="4">
                  <c:v>4.6909999999999998</c:v>
                </c:pt>
                <c:pt idx="5">
                  <c:v>5.1349</c:v>
                </c:pt>
                <c:pt idx="6">
                  <c:v>5.5430000000000001</c:v>
                </c:pt>
                <c:pt idx="7">
                  <c:v>5.4169</c:v>
                </c:pt>
                <c:pt idx="8">
                  <c:v>5.1657999999999999</c:v>
                </c:pt>
                <c:pt idx="9">
                  <c:v>5.0646000000000004</c:v>
                </c:pt>
                <c:pt idx="10">
                  <c:v>3.7711000000000001</c:v>
                </c:pt>
                <c:pt idx="11">
                  <c:v>3.7627999999999999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D4-450A-AF1F-E142A0D58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8156480"/>
        <c:axId val="258154400"/>
      </c:line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Fuel Price </a:t>
            </a:r>
            <a:r>
              <a:rPr lang="en-US" baseline="0"/>
              <a:t>(</a:t>
            </a:r>
            <a:r>
              <a:rPr lang="el-GR" baseline="0"/>
              <a:t>€/ΜΤ)</a:t>
            </a:r>
            <a:endParaRPr lang="el-G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'2013-26'!$C$2</c:f>
              <c:strCache>
                <c:ptCount val="1"/>
                <c:pt idx="0">
                  <c:v>Fuel Price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'2013-26'!$A$4:$A$163</c:f>
              <c:numCache>
                <c:formatCode>General</c:formatCode>
                <c:ptCount val="160"/>
                <c:pt idx="0">
                  <c:v>2013</c:v>
                </c:pt>
                <c:pt idx="1">
                  <c:v>2013</c:v>
                </c:pt>
                <c:pt idx="2">
                  <c:v>2013</c:v>
                </c:pt>
                <c:pt idx="3">
                  <c:v>2013</c:v>
                </c:pt>
                <c:pt idx="4">
                  <c:v>2013</c:v>
                </c:pt>
                <c:pt idx="5">
                  <c:v>2013</c:v>
                </c:pt>
                <c:pt idx="6">
                  <c:v>2013</c:v>
                </c:pt>
                <c:pt idx="7">
                  <c:v>2013</c:v>
                </c:pt>
                <c:pt idx="8">
                  <c:v>2013</c:v>
                </c:pt>
                <c:pt idx="9">
                  <c:v>2013</c:v>
                </c:pt>
                <c:pt idx="10">
                  <c:v>2013</c:v>
                </c:pt>
                <c:pt idx="11">
                  <c:v>2013</c:v>
                </c:pt>
                <c:pt idx="12">
                  <c:v>2014</c:v>
                </c:pt>
                <c:pt idx="13">
                  <c:v>2014</c:v>
                </c:pt>
                <c:pt idx="14">
                  <c:v>2014</c:v>
                </c:pt>
                <c:pt idx="15">
                  <c:v>2014</c:v>
                </c:pt>
                <c:pt idx="16">
                  <c:v>2014</c:v>
                </c:pt>
                <c:pt idx="17">
                  <c:v>2014</c:v>
                </c:pt>
                <c:pt idx="18">
                  <c:v>2014</c:v>
                </c:pt>
                <c:pt idx="19">
                  <c:v>2014</c:v>
                </c:pt>
                <c:pt idx="20">
                  <c:v>2014</c:v>
                </c:pt>
                <c:pt idx="21">
                  <c:v>2014</c:v>
                </c:pt>
                <c:pt idx="22">
                  <c:v>2014</c:v>
                </c:pt>
                <c:pt idx="23">
                  <c:v>2014</c:v>
                </c:pt>
                <c:pt idx="24">
                  <c:v>2015</c:v>
                </c:pt>
                <c:pt idx="25">
                  <c:v>2015</c:v>
                </c:pt>
                <c:pt idx="26">
                  <c:v>2015</c:v>
                </c:pt>
                <c:pt idx="27">
                  <c:v>2015</c:v>
                </c:pt>
                <c:pt idx="28">
                  <c:v>2015</c:v>
                </c:pt>
                <c:pt idx="29">
                  <c:v>2015</c:v>
                </c:pt>
                <c:pt idx="30">
                  <c:v>2015</c:v>
                </c:pt>
                <c:pt idx="31">
                  <c:v>2015</c:v>
                </c:pt>
                <c:pt idx="32">
                  <c:v>2015</c:v>
                </c:pt>
                <c:pt idx="33">
                  <c:v>2015</c:v>
                </c:pt>
                <c:pt idx="34">
                  <c:v>2015</c:v>
                </c:pt>
                <c:pt idx="35">
                  <c:v>2015</c:v>
                </c:pt>
                <c:pt idx="36">
                  <c:v>2016</c:v>
                </c:pt>
                <c:pt idx="37">
                  <c:v>2016</c:v>
                </c:pt>
                <c:pt idx="38">
                  <c:v>2016</c:v>
                </c:pt>
                <c:pt idx="39">
                  <c:v>2016</c:v>
                </c:pt>
                <c:pt idx="40">
                  <c:v>2016</c:v>
                </c:pt>
                <c:pt idx="41">
                  <c:v>2016</c:v>
                </c:pt>
                <c:pt idx="42">
                  <c:v>2016</c:v>
                </c:pt>
                <c:pt idx="43">
                  <c:v>2016</c:v>
                </c:pt>
                <c:pt idx="44">
                  <c:v>2016</c:v>
                </c:pt>
                <c:pt idx="45">
                  <c:v>2016</c:v>
                </c:pt>
                <c:pt idx="46">
                  <c:v>2016</c:v>
                </c:pt>
                <c:pt idx="47">
                  <c:v>2016</c:v>
                </c:pt>
                <c:pt idx="48">
                  <c:v>2017</c:v>
                </c:pt>
                <c:pt idx="49">
                  <c:v>2017</c:v>
                </c:pt>
                <c:pt idx="50">
                  <c:v>2017</c:v>
                </c:pt>
                <c:pt idx="51">
                  <c:v>2017</c:v>
                </c:pt>
                <c:pt idx="52">
                  <c:v>2017</c:v>
                </c:pt>
                <c:pt idx="53">
                  <c:v>2017</c:v>
                </c:pt>
                <c:pt idx="54">
                  <c:v>2017</c:v>
                </c:pt>
                <c:pt idx="55">
                  <c:v>2017</c:v>
                </c:pt>
                <c:pt idx="56">
                  <c:v>2017</c:v>
                </c:pt>
                <c:pt idx="57">
                  <c:v>2017</c:v>
                </c:pt>
                <c:pt idx="58">
                  <c:v>2017</c:v>
                </c:pt>
                <c:pt idx="59">
                  <c:v>2017</c:v>
                </c:pt>
                <c:pt idx="60">
                  <c:v>2018</c:v>
                </c:pt>
                <c:pt idx="61">
                  <c:v>2018</c:v>
                </c:pt>
                <c:pt idx="62">
                  <c:v>2018</c:v>
                </c:pt>
                <c:pt idx="63">
                  <c:v>2018</c:v>
                </c:pt>
                <c:pt idx="64">
                  <c:v>2018</c:v>
                </c:pt>
                <c:pt idx="65">
                  <c:v>2018</c:v>
                </c:pt>
                <c:pt idx="66">
                  <c:v>2018</c:v>
                </c:pt>
                <c:pt idx="67">
                  <c:v>2018</c:v>
                </c:pt>
                <c:pt idx="68">
                  <c:v>2018</c:v>
                </c:pt>
                <c:pt idx="69">
                  <c:v>2018</c:v>
                </c:pt>
                <c:pt idx="70">
                  <c:v>2018</c:v>
                </c:pt>
                <c:pt idx="71">
                  <c:v>2018</c:v>
                </c:pt>
                <c:pt idx="72">
                  <c:v>2019</c:v>
                </c:pt>
                <c:pt idx="73">
                  <c:v>2019</c:v>
                </c:pt>
                <c:pt idx="74">
                  <c:v>2019</c:v>
                </c:pt>
                <c:pt idx="75">
                  <c:v>2019</c:v>
                </c:pt>
                <c:pt idx="76">
                  <c:v>2019</c:v>
                </c:pt>
                <c:pt idx="77">
                  <c:v>2019</c:v>
                </c:pt>
                <c:pt idx="78">
                  <c:v>2019</c:v>
                </c:pt>
                <c:pt idx="79">
                  <c:v>2019</c:v>
                </c:pt>
                <c:pt idx="80">
                  <c:v>2019</c:v>
                </c:pt>
                <c:pt idx="81">
                  <c:v>2019</c:v>
                </c:pt>
                <c:pt idx="82">
                  <c:v>2019</c:v>
                </c:pt>
                <c:pt idx="83">
                  <c:v>2019</c:v>
                </c:pt>
                <c:pt idx="84">
                  <c:v>2020</c:v>
                </c:pt>
                <c:pt idx="85">
                  <c:v>2020</c:v>
                </c:pt>
                <c:pt idx="86">
                  <c:v>2020</c:v>
                </c:pt>
                <c:pt idx="87">
                  <c:v>2020</c:v>
                </c:pt>
                <c:pt idx="88">
                  <c:v>2020</c:v>
                </c:pt>
                <c:pt idx="89">
                  <c:v>2020</c:v>
                </c:pt>
                <c:pt idx="90">
                  <c:v>2020</c:v>
                </c:pt>
                <c:pt idx="91">
                  <c:v>2020</c:v>
                </c:pt>
                <c:pt idx="92">
                  <c:v>2020</c:v>
                </c:pt>
                <c:pt idx="93">
                  <c:v>2020</c:v>
                </c:pt>
                <c:pt idx="94">
                  <c:v>2020</c:v>
                </c:pt>
                <c:pt idx="95">
                  <c:v>2020</c:v>
                </c:pt>
                <c:pt idx="96">
                  <c:v>2021</c:v>
                </c:pt>
                <c:pt idx="97">
                  <c:v>2021</c:v>
                </c:pt>
                <c:pt idx="98">
                  <c:v>2021</c:v>
                </c:pt>
                <c:pt idx="99">
                  <c:v>2021</c:v>
                </c:pt>
                <c:pt idx="100">
                  <c:v>2021</c:v>
                </c:pt>
                <c:pt idx="101">
                  <c:v>2021</c:v>
                </c:pt>
                <c:pt idx="102">
                  <c:v>2021</c:v>
                </c:pt>
                <c:pt idx="103">
                  <c:v>2021</c:v>
                </c:pt>
                <c:pt idx="104">
                  <c:v>2021</c:v>
                </c:pt>
                <c:pt idx="105">
                  <c:v>2021</c:v>
                </c:pt>
                <c:pt idx="106">
                  <c:v>2021</c:v>
                </c:pt>
                <c:pt idx="107">
                  <c:v>2021</c:v>
                </c:pt>
                <c:pt idx="108">
                  <c:v>2022</c:v>
                </c:pt>
                <c:pt idx="109">
                  <c:v>2022</c:v>
                </c:pt>
                <c:pt idx="110">
                  <c:v>2022</c:v>
                </c:pt>
                <c:pt idx="111">
                  <c:v>2022</c:v>
                </c:pt>
                <c:pt idx="112">
                  <c:v>2022</c:v>
                </c:pt>
                <c:pt idx="113">
                  <c:v>2022</c:v>
                </c:pt>
                <c:pt idx="114">
                  <c:v>2022</c:v>
                </c:pt>
                <c:pt idx="115">
                  <c:v>2022</c:v>
                </c:pt>
                <c:pt idx="116">
                  <c:v>2022</c:v>
                </c:pt>
                <c:pt idx="117">
                  <c:v>2022</c:v>
                </c:pt>
                <c:pt idx="118">
                  <c:v>2022</c:v>
                </c:pt>
                <c:pt idx="119">
                  <c:v>2022</c:v>
                </c:pt>
                <c:pt idx="120">
                  <c:v>2023</c:v>
                </c:pt>
                <c:pt idx="121">
                  <c:v>2023</c:v>
                </c:pt>
                <c:pt idx="122">
                  <c:v>2023</c:v>
                </c:pt>
                <c:pt idx="123">
                  <c:v>2023</c:v>
                </c:pt>
                <c:pt idx="124">
                  <c:v>2023</c:v>
                </c:pt>
                <c:pt idx="125">
                  <c:v>2023</c:v>
                </c:pt>
                <c:pt idx="126">
                  <c:v>2023</c:v>
                </c:pt>
                <c:pt idx="127">
                  <c:v>2023</c:v>
                </c:pt>
                <c:pt idx="128">
                  <c:v>2023</c:v>
                </c:pt>
                <c:pt idx="129">
                  <c:v>2023</c:v>
                </c:pt>
                <c:pt idx="130">
                  <c:v>2023</c:v>
                </c:pt>
                <c:pt idx="131">
                  <c:v>2023</c:v>
                </c:pt>
                <c:pt idx="132">
                  <c:v>2024</c:v>
                </c:pt>
                <c:pt idx="133">
                  <c:v>2024</c:v>
                </c:pt>
                <c:pt idx="134">
                  <c:v>2024</c:v>
                </c:pt>
                <c:pt idx="135">
                  <c:v>2024</c:v>
                </c:pt>
                <c:pt idx="136">
                  <c:v>2024</c:v>
                </c:pt>
                <c:pt idx="137">
                  <c:v>2024</c:v>
                </c:pt>
                <c:pt idx="138">
                  <c:v>2024</c:v>
                </c:pt>
                <c:pt idx="139">
                  <c:v>2024</c:v>
                </c:pt>
                <c:pt idx="140">
                  <c:v>2024</c:v>
                </c:pt>
                <c:pt idx="141">
                  <c:v>2024</c:v>
                </c:pt>
                <c:pt idx="142">
                  <c:v>2024</c:v>
                </c:pt>
                <c:pt idx="143">
                  <c:v>2024</c:v>
                </c:pt>
                <c:pt idx="144">
                  <c:v>2025</c:v>
                </c:pt>
                <c:pt idx="145">
                  <c:v>2025</c:v>
                </c:pt>
                <c:pt idx="146">
                  <c:v>2025</c:v>
                </c:pt>
                <c:pt idx="147">
                  <c:v>2025</c:v>
                </c:pt>
                <c:pt idx="148">
                  <c:v>2025</c:v>
                </c:pt>
                <c:pt idx="149">
                  <c:v>2025</c:v>
                </c:pt>
                <c:pt idx="150">
                  <c:v>2025</c:v>
                </c:pt>
                <c:pt idx="151">
                  <c:v>2025</c:v>
                </c:pt>
                <c:pt idx="152">
                  <c:v>2025</c:v>
                </c:pt>
                <c:pt idx="153">
                  <c:v>2025</c:v>
                </c:pt>
                <c:pt idx="154">
                  <c:v>2025</c:v>
                </c:pt>
                <c:pt idx="155">
                  <c:v>2025</c:v>
                </c:pt>
                <c:pt idx="156">
                  <c:v>2026</c:v>
                </c:pt>
                <c:pt idx="157">
                  <c:v>2026</c:v>
                </c:pt>
                <c:pt idx="158">
                  <c:v>2026</c:v>
                </c:pt>
                <c:pt idx="159">
                  <c:v>2026</c:v>
                </c:pt>
              </c:numCache>
            </c:numRef>
          </c:cat>
          <c:val>
            <c:numRef>
              <c:f>'2013-26'!$C$4:$C$163</c:f>
              <c:numCache>
                <c:formatCode>0.00</c:formatCode>
                <c:ptCount val="160"/>
                <c:pt idx="0">
                  <c:v>562.1</c:v>
                </c:pt>
                <c:pt idx="1">
                  <c:v>591.6</c:v>
                </c:pt>
                <c:pt idx="2">
                  <c:v>602.85</c:v>
                </c:pt>
                <c:pt idx="3">
                  <c:v>603.95000000000005</c:v>
                </c:pt>
                <c:pt idx="4">
                  <c:v>594.9</c:v>
                </c:pt>
                <c:pt idx="5">
                  <c:v>577.29999999999995</c:v>
                </c:pt>
                <c:pt idx="6">
                  <c:v>561.9</c:v>
                </c:pt>
                <c:pt idx="7">
                  <c:v>546.75</c:v>
                </c:pt>
                <c:pt idx="8">
                  <c:v>542.15</c:v>
                </c:pt>
                <c:pt idx="9">
                  <c:v>537.35</c:v>
                </c:pt>
                <c:pt idx="10">
                  <c:v>494.95</c:v>
                </c:pt>
                <c:pt idx="11">
                  <c:v>489.2</c:v>
                </c:pt>
                <c:pt idx="12">
                  <c:v>503.3</c:v>
                </c:pt>
                <c:pt idx="13">
                  <c:v>494.15</c:v>
                </c:pt>
                <c:pt idx="14">
                  <c:v>506</c:v>
                </c:pt>
                <c:pt idx="15">
                  <c:v>493.05</c:v>
                </c:pt>
                <c:pt idx="16">
                  <c:v>497.1</c:v>
                </c:pt>
                <c:pt idx="17">
                  <c:v>515.75</c:v>
                </c:pt>
                <c:pt idx="18">
                  <c:v>532.9</c:v>
                </c:pt>
                <c:pt idx="19">
                  <c:v>527.6</c:v>
                </c:pt>
                <c:pt idx="20">
                  <c:v>517.04999999999995</c:v>
                </c:pt>
                <c:pt idx="21">
                  <c:v>512.79999999999995</c:v>
                </c:pt>
                <c:pt idx="22">
                  <c:v>458.45</c:v>
                </c:pt>
                <c:pt idx="23">
                  <c:v>458.1</c:v>
                </c:pt>
                <c:pt idx="24">
                  <c:v>405.95</c:v>
                </c:pt>
                <c:pt idx="25">
                  <c:v>348.65</c:v>
                </c:pt>
                <c:pt idx="26">
                  <c:v>340.5</c:v>
                </c:pt>
                <c:pt idx="27">
                  <c:v>327.35000000000002</c:v>
                </c:pt>
                <c:pt idx="28">
                  <c:v>320.2</c:v>
                </c:pt>
                <c:pt idx="29">
                  <c:v>333.4</c:v>
                </c:pt>
                <c:pt idx="30">
                  <c:v>329.8</c:v>
                </c:pt>
                <c:pt idx="31">
                  <c:v>355.95</c:v>
                </c:pt>
                <c:pt idx="32">
                  <c:v>310.89999999999998</c:v>
                </c:pt>
                <c:pt idx="33">
                  <c:v>306.95</c:v>
                </c:pt>
                <c:pt idx="34">
                  <c:v>279.25</c:v>
                </c:pt>
                <c:pt idx="35">
                  <c:v>279.60000000000002</c:v>
                </c:pt>
                <c:pt idx="36">
                  <c:v>237.75</c:v>
                </c:pt>
                <c:pt idx="37">
                  <c:v>227.2</c:v>
                </c:pt>
                <c:pt idx="38">
                  <c:v>185.5</c:v>
                </c:pt>
                <c:pt idx="39">
                  <c:v>206.4</c:v>
                </c:pt>
                <c:pt idx="40">
                  <c:v>196.95</c:v>
                </c:pt>
                <c:pt idx="41">
                  <c:v>213.7</c:v>
                </c:pt>
                <c:pt idx="42">
                  <c:v>260.75</c:v>
                </c:pt>
                <c:pt idx="43">
                  <c:v>263.75</c:v>
                </c:pt>
                <c:pt idx="44">
                  <c:v>271</c:v>
                </c:pt>
                <c:pt idx="45">
                  <c:v>276.05</c:v>
                </c:pt>
                <c:pt idx="46">
                  <c:v>301.35000000000002</c:v>
                </c:pt>
                <c:pt idx="47">
                  <c:v>297.75</c:v>
                </c:pt>
                <c:pt idx="48">
                  <c:v>324.75</c:v>
                </c:pt>
                <c:pt idx="49">
                  <c:v>356.85</c:v>
                </c:pt>
                <c:pt idx="50">
                  <c:v>362.05</c:v>
                </c:pt>
                <c:pt idx="51">
                  <c:v>339.05</c:v>
                </c:pt>
                <c:pt idx="52">
                  <c:v>340.2</c:v>
                </c:pt>
                <c:pt idx="53">
                  <c:v>319.55</c:v>
                </c:pt>
                <c:pt idx="54">
                  <c:v>324.85000000000002</c:v>
                </c:pt>
                <c:pt idx="55">
                  <c:v>318.2</c:v>
                </c:pt>
                <c:pt idx="56">
                  <c:v>314.7</c:v>
                </c:pt>
                <c:pt idx="57">
                  <c:v>327</c:v>
                </c:pt>
                <c:pt idx="58">
                  <c:v>318.2</c:v>
                </c:pt>
                <c:pt idx="59">
                  <c:v>332.95</c:v>
                </c:pt>
                <c:pt idx="60">
                  <c:v>347.75</c:v>
                </c:pt>
                <c:pt idx="61">
                  <c:v>347.88</c:v>
                </c:pt>
                <c:pt idx="62">
                  <c:v>356.29</c:v>
                </c:pt>
                <c:pt idx="63">
                  <c:v>363.31</c:v>
                </c:pt>
                <c:pt idx="64">
                  <c:v>391.92</c:v>
                </c:pt>
                <c:pt idx="65">
                  <c:v>394.42</c:v>
                </c:pt>
                <c:pt idx="66">
                  <c:v>409.36</c:v>
                </c:pt>
                <c:pt idx="67">
                  <c:v>460.37</c:v>
                </c:pt>
                <c:pt idx="68">
                  <c:v>455.47</c:v>
                </c:pt>
                <c:pt idx="69">
                  <c:v>484.29</c:v>
                </c:pt>
                <c:pt idx="70">
                  <c:v>505.47</c:v>
                </c:pt>
                <c:pt idx="71">
                  <c:v>496.81</c:v>
                </c:pt>
                <c:pt idx="72">
                  <c:v>439.15</c:v>
                </c:pt>
                <c:pt idx="73">
                  <c:v>433.24</c:v>
                </c:pt>
                <c:pt idx="74">
                  <c:v>420.39</c:v>
                </c:pt>
                <c:pt idx="75">
                  <c:v>429.6</c:v>
                </c:pt>
                <c:pt idx="76">
                  <c:v>467.97</c:v>
                </c:pt>
                <c:pt idx="77">
                  <c:v>471.41</c:v>
                </c:pt>
                <c:pt idx="78">
                  <c:v>433.97</c:v>
                </c:pt>
                <c:pt idx="79">
                  <c:v>457.92</c:v>
                </c:pt>
                <c:pt idx="80">
                  <c:v>479.4</c:v>
                </c:pt>
                <c:pt idx="81">
                  <c:v>497.16</c:v>
                </c:pt>
                <c:pt idx="82">
                  <c:v>485.64</c:v>
                </c:pt>
                <c:pt idx="83">
                  <c:v>487.54</c:v>
                </c:pt>
                <c:pt idx="84">
                  <c:v>481.63</c:v>
                </c:pt>
                <c:pt idx="85">
                  <c:v>505.02</c:v>
                </c:pt>
                <c:pt idx="86">
                  <c:v>501.73</c:v>
                </c:pt>
                <c:pt idx="87">
                  <c:v>479.04</c:v>
                </c:pt>
                <c:pt idx="88">
                  <c:v>449.12</c:v>
                </c:pt>
                <c:pt idx="89">
                  <c:v>367.01</c:v>
                </c:pt>
                <c:pt idx="90">
                  <c:v>335.41</c:v>
                </c:pt>
                <c:pt idx="91">
                  <c:v>329.81</c:v>
                </c:pt>
                <c:pt idx="92">
                  <c:v>334.59</c:v>
                </c:pt>
                <c:pt idx="93">
                  <c:v>365.1</c:v>
                </c:pt>
                <c:pt idx="94">
                  <c:v>383.66</c:v>
                </c:pt>
                <c:pt idx="95">
                  <c:v>393.35</c:v>
                </c:pt>
                <c:pt idx="96">
                  <c:v>376.47</c:v>
                </c:pt>
                <c:pt idx="97">
                  <c:v>394.22</c:v>
                </c:pt>
                <c:pt idx="98">
                  <c:v>463.24</c:v>
                </c:pt>
                <c:pt idx="99">
                  <c:v>472.31</c:v>
                </c:pt>
                <c:pt idx="100">
                  <c:v>511.12</c:v>
                </c:pt>
                <c:pt idx="101">
                  <c:v>521.30999999999995</c:v>
                </c:pt>
                <c:pt idx="102">
                  <c:v>510.42</c:v>
                </c:pt>
                <c:pt idx="103">
                  <c:v>501.69</c:v>
                </c:pt>
                <c:pt idx="104">
                  <c:v>549.05999999999995</c:v>
                </c:pt>
                <c:pt idx="105">
                  <c:v>705.16</c:v>
                </c:pt>
                <c:pt idx="106">
                  <c:v>784.59</c:v>
                </c:pt>
                <c:pt idx="107">
                  <c:v>762.96</c:v>
                </c:pt>
                <c:pt idx="108">
                  <c:v>716.93</c:v>
                </c:pt>
                <c:pt idx="109">
                  <c:v>687.06</c:v>
                </c:pt>
                <c:pt idx="110">
                  <c:v>845.4</c:v>
                </c:pt>
                <c:pt idx="111">
                  <c:v>873.58</c:v>
                </c:pt>
                <c:pt idx="112">
                  <c:v>930.29</c:v>
                </c:pt>
                <c:pt idx="113">
                  <c:v>1061.5</c:v>
                </c:pt>
                <c:pt idx="114">
                  <c:v>1050.8</c:v>
                </c:pt>
                <c:pt idx="115">
                  <c:v>1049.47</c:v>
                </c:pt>
                <c:pt idx="116">
                  <c:v>997.33</c:v>
                </c:pt>
                <c:pt idx="117">
                  <c:v>980.8</c:v>
                </c:pt>
                <c:pt idx="118">
                  <c:v>974.54</c:v>
                </c:pt>
                <c:pt idx="119">
                  <c:v>975.02</c:v>
                </c:pt>
                <c:pt idx="120">
                  <c:v>910.36</c:v>
                </c:pt>
                <c:pt idx="121">
                  <c:v>931.11</c:v>
                </c:pt>
                <c:pt idx="122">
                  <c:v>869.06</c:v>
                </c:pt>
                <c:pt idx="123">
                  <c:v>889.71</c:v>
                </c:pt>
                <c:pt idx="124">
                  <c:v>835.8</c:v>
                </c:pt>
                <c:pt idx="125">
                  <c:v>837.94</c:v>
                </c:pt>
                <c:pt idx="126">
                  <c:v>830.29</c:v>
                </c:pt>
                <c:pt idx="127">
                  <c:v>849.72</c:v>
                </c:pt>
                <c:pt idx="128">
                  <c:v>877.44</c:v>
                </c:pt>
                <c:pt idx="129">
                  <c:v>931.84</c:v>
                </c:pt>
                <c:pt idx="130">
                  <c:v>879.87</c:v>
                </c:pt>
                <c:pt idx="131">
                  <c:v>846.42</c:v>
                </c:pt>
                <c:pt idx="132">
                  <c:v>813.57</c:v>
                </c:pt>
                <c:pt idx="133">
                  <c:v>777.45</c:v>
                </c:pt>
                <c:pt idx="134">
                  <c:v>795.31</c:v>
                </c:pt>
                <c:pt idx="135">
                  <c:v>805.95</c:v>
                </c:pt>
                <c:pt idx="136">
                  <c:v>820.9</c:v>
                </c:pt>
                <c:pt idx="137">
                  <c:v>821.68</c:v>
                </c:pt>
                <c:pt idx="138">
                  <c:v>810.67</c:v>
                </c:pt>
                <c:pt idx="139">
                  <c:v>816.57</c:v>
                </c:pt>
                <c:pt idx="140">
                  <c:v>782.16</c:v>
                </c:pt>
                <c:pt idx="141">
                  <c:v>751.87</c:v>
                </c:pt>
                <c:pt idx="142">
                  <c:v>760.08</c:v>
                </c:pt>
                <c:pt idx="143">
                  <c:v>753.39</c:v>
                </c:pt>
                <c:pt idx="144">
                  <c:v>792.65</c:v>
                </c:pt>
                <c:pt idx="145">
                  <c:v>804.36</c:v>
                </c:pt>
                <c:pt idx="146">
                  <c:v>787.15</c:v>
                </c:pt>
                <c:pt idx="147">
                  <c:v>754.06</c:v>
                </c:pt>
                <c:pt idx="148">
                  <c:v>746.36</c:v>
                </c:pt>
                <c:pt idx="149">
                  <c:v>720.89</c:v>
                </c:pt>
                <c:pt idx="150">
                  <c:v>694.67</c:v>
                </c:pt>
                <c:pt idx="151">
                  <c:v>707.39</c:v>
                </c:pt>
                <c:pt idx="152">
                  <c:v>721.25</c:v>
                </c:pt>
                <c:pt idx="153">
                  <c:v>720.93</c:v>
                </c:pt>
                <c:pt idx="154">
                  <c:v>713.43</c:v>
                </c:pt>
                <c:pt idx="155">
                  <c:v>727.89</c:v>
                </c:pt>
                <c:pt idx="156">
                  <c:v>695.56</c:v>
                </c:pt>
                <c:pt idx="157">
                  <c:v>641.16</c:v>
                </c:pt>
                <c:pt idx="158">
                  <c:v>621.39</c:v>
                </c:pt>
                <c:pt idx="159">
                  <c:v>701.74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99-4496-8256-869905D1D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1476975"/>
        <c:axId val="591494447"/>
      </c:lineChart>
      <c:catAx>
        <c:axId val="5914769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1494447"/>
        <c:crosses val="autoZero"/>
        <c:auto val="1"/>
        <c:lblAlgn val="ctr"/>
        <c:lblOffset val="100"/>
        <c:tickLblSkip val="12"/>
        <c:tickMarkSkip val="6"/>
        <c:noMultiLvlLbl val="0"/>
      </c:catAx>
      <c:valAx>
        <c:axId val="5914944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14769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'2014'!$L$18</c:f>
          <c:strCache>
            <c:ptCount val="1"/>
            <c:pt idx="0">
              <c:v>Fuel Price Adjustment 2014 - High Voltage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'2014'!$Q$3</c:f>
              <c:strCache>
                <c:ptCount val="1"/>
                <c:pt idx="0">
                  <c:v>Fuel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'2014'!$M$5:$M$16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'2014'!$Q$5:$Q$16</c:f>
              <c:numCache>
                <c:formatCode>0.0000</c:formatCode>
                <c:ptCount val="12"/>
                <c:pt idx="0">
                  <c:v>3.8380999999999998</c:v>
                </c:pt>
                <c:pt idx="1">
                  <c:v>4.3851999999999993</c:v>
                </c:pt>
                <c:pt idx="2">
                  <c:v>4.6315</c:v>
                </c:pt>
                <c:pt idx="3">
                  <c:v>4.4054000000000002</c:v>
                </c:pt>
                <c:pt idx="4">
                  <c:v>4.4935</c:v>
                </c:pt>
                <c:pt idx="5">
                  <c:v>4.9277999999999995</c:v>
                </c:pt>
                <c:pt idx="6">
                  <c:v>5.33</c:v>
                </c:pt>
                <c:pt idx="7">
                  <c:v>5.2299999999999995</c:v>
                </c:pt>
                <c:pt idx="8">
                  <c:v>4.9824999999999999</c:v>
                </c:pt>
                <c:pt idx="9">
                  <c:v>4.8730000000000002</c:v>
                </c:pt>
                <c:pt idx="10">
                  <c:v>3.62</c:v>
                </c:pt>
                <c:pt idx="11">
                  <c:v>3.5831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B6-4152-AA5F-D390865B8D4D}"/>
            </c:ext>
          </c:extLst>
        </c:ser>
        <c:ser>
          <c:idx val="1"/>
          <c:order val="1"/>
          <c:tx>
            <c:strRef>
              <c:f>'2014'!$R$3</c:f>
              <c:strCache>
                <c:ptCount val="1"/>
                <c:pt idx="0">
                  <c:v>CO2 emissions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'2014'!$M$5:$M$16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'2014'!$R$5:$R$16</c:f>
              <c:numCache>
                <c:formatCode>0.0000</c:formatCode>
                <c:ptCount val="12"/>
                <c:pt idx="0">
                  <c:v>9.64E-2</c:v>
                </c:pt>
                <c:pt idx="1">
                  <c:v>0.15229999999999999</c:v>
                </c:pt>
                <c:pt idx="2">
                  <c:v>0.17730000000000001</c:v>
                </c:pt>
                <c:pt idx="3">
                  <c:v>0.11070000000000001</c:v>
                </c:pt>
                <c:pt idx="4">
                  <c:v>0.1166</c:v>
                </c:pt>
                <c:pt idx="5">
                  <c:v>0.10589999999999999</c:v>
                </c:pt>
                <c:pt idx="6">
                  <c:v>9.5200000000000007E-2</c:v>
                </c:pt>
                <c:pt idx="7">
                  <c:v>7.3800000000000004E-2</c:v>
                </c:pt>
                <c:pt idx="8">
                  <c:v>7.2599999999999998E-2</c:v>
                </c:pt>
                <c:pt idx="9">
                  <c:v>8.4500000000000006E-2</c:v>
                </c:pt>
                <c:pt idx="10">
                  <c:v>9.5200000000000007E-2</c:v>
                </c:pt>
                <c:pt idx="11">
                  <c:v>0.10829999999999999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B6-4152-AA5F-D390865B8D4D}"/>
            </c:ext>
          </c:extLst>
        </c:ser>
        <c:ser>
          <c:idx val="2"/>
          <c:order val="2"/>
          <c:tx>
            <c:strRef>
              <c:f>'2014'!$P$3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'2014'!$M$5:$M$16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'2014'!$P$5:$P$16</c:f>
              <c:numCache>
                <c:formatCode>0.0000</c:formatCode>
                <c:ptCount val="12"/>
                <c:pt idx="0">
                  <c:v>4.8384999999999998</c:v>
                </c:pt>
                <c:pt idx="1">
                  <c:v>4.6208</c:v>
                </c:pt>
                <c:pt idx="2">
                  <c:v>4.9028</c:v>
                </c:pt>
                <c:pt idx="3">
                  <c:v>4.5945999999999998</c:v>
                </c:pt>
                <c:pt idx="4">
                  <c:v>4.6909999999999998</c:v>
                </c:pt>
                <c:pt idx="5">
                  <c:v>5.1349</c:v>
                </c:pt>
                <c:pt idx="6">
                  <c:v>5.5430000000000001</c:v>
                </c:pt>
                <c:pt idx="7">
                  <c:v>5.4169</c:v>
                </c:pt>
                <c:pt idx="8">
                  <c:v>5.1657999999999999</c:v>
                </c:pt>
                <c:pt idx="9">
                  <c:v>5.0646000000000004</c:v>
                </c:pt>
                <c:pt idx="10">
                  <c:v>3.7711000000000001</c:v>
                </c:pt>
                <c:pt idx="11">
                  <c:v>3.7627999999999999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B6-4152-AA5F-D390865B8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'2014'!$U$18</c:f>
          <c:strCache>
            <c:ptCount val="1"/>
            <c:pt idx="0">
              <c:v>Fuel Price Adjustment 2014 - Low Voltage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'2014'!$Y$3</c:f>
              <c:strCache>
                <c:ptCount val="1"/>
                <c:pt idx="0">
                  <c:v>Fuel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'2014'!$M$5:$M$16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'2014'!$Y$5:$Y$16</c:f>
              <c:numCache>
                <c:formatCode>0.0000</c:formatCode>
                <c:ptCount val="12"/>
                <c:pt idx="0">
                  <c:v>3.8380999999999998</c:v>
                </c:pt>
                <c:pt idx="1">
                  <c:v>4.3851999999999993</c:v>
                </c:pt>
                <c:pt idx="2">
                  <c:v>4.6315</c:v>
                </c:pt>
                <c:pt idx="3">
                  <c:v>4.4054000000000002</c:v>
                </c:pt>
                <c:pt idx="4">
                  <c:v>4.4935</c:v>
                </c:pt>
                <c:pt idx="5">
                  <c:v>4.9277999999999995</c:v>
                </c:pt>
                <c:pt idx="6">
                  <c:v>5.33</c:v>
                </c:pt>
                <c:pt idx="7">
                  <c:v>5.2299999999999995</c:v>
                </c:pt>
                <c:pt idx="8">
                  <c:v>4.9824999999999999</c:v>
                </c:pt>
                <c:pt idx="9">
                  <c:v>4.8730000000000002</c:v>
                </c:pt>
                <c:pt idx="10">
                  <c:v>3.62</c:v>
                </c:pt>
                <c:pt idx="11">
                  <c:v>3.5831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37-4851-9F32-F365DF87A740}"/>
            </c:ext>
          </c:extLst>
        </c:ser>
        <c:ser>
          <c:idx val="1"/>
          <c:order val="1"/>
          <c:tx>
            <c:strRef>
              <c:f>'2014'!$Z$3</c:f>
              <c:strCache>
                <c:ptCount val="1"/>
                <c:pt idx="0">
                  <c:v>CO2 emissions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'2014'!$M$5:$M$16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'2014'!$Z$5:$Z$16</c:f>
              <c:numCache>
                <c:formatCode>0.0000</c:formatCode>
                <c:ptCount val="12"/>
                <c:pt idx="0">
                  <c:v>9.64E-2</c:v>
                </c:pt>
                <c:pt idx="1">
                  <c:v>0.15229999999999999</c:v>
                </c:pt>
                <c:pt idx="2">
                  <c:v>0.17730000000000001</c:v>
                </c:pt>
                <c:pt idx="3">
                  <c:v>0.11070000000000001</c:v>
                </c:pt>
                <c:pt idx="4">
                  <c:v>0.1166</c:v>
                </c:pt>
                <c:pt idx="5">
                  <c:v>0.10589999999999999</c:v>
                </c:pt>
                <c:pt idx="6">
                  <c:v>9.5200000000000007E-2</c:v>
                </c:pt>
                <c:pt idx="7">
                  <c:v>7.3800000000000004E-2</c:v>
                </c:pt>
                <c:pt idx="8">
                  <c:v>7.2599999999999998E-2</c:v>
                </c:pt>
                <c:pt idx="9">
                  <c:v>8.4500000000000006E-2</c:v>
                </c:pt>
                <c:pt idx="10">
                  <c:v>9.5200000000000007E-2</c:v>
                </c:pt>
                <c:pt idx="11">
                  <c:v>0.10829999999999999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37-4851-9F32-F365DF87A740}"/>
            </c:ext>
          </c:extLst>
        </c:ser>
        <c:ser>
          <c:idx val="2"/>
          <c:order val="2"/>
          <c:tx>
            <c:strRef>
              <c:f>'2014'!$X$3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'2014'!$M$5:$M$16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'2014'!$X$5:$X$16</c:f>
              <c:numCache>
                <c:formatCode>0.0000</c:formatCode>
                <c:ptCount val="12"/>
                <c:pt idx="0">
                  <c:v>4.8384999999999998</c:v>
                </c:pt>
                <c:pt idx="1">
                  <c:v>4.6208</c:v>
                </c:pt>
                <c:pt idx="2">
                  <c:v>4.9028</c:v>
                </c:pt>
                <c:pt idx="3">
                  <c:v>4.5945999999999998</c:v>
                </c:pt>
                <c:pt idx="4">
                  <c:v>4.6909999999999998</c:v>
                </c:pt>
                <c:pt idx="5">
                  <c:v>5.1349</c:v>
                </c:pt>
                <c:pt idx="6">
                  <c:v>5.5430000000000001</c:v>
                </c:pt>
                <c:pt idx="7">
                  <c:v>5.4169</c:v>
                </c:pt>
                <c:pt idx="8">
                  <c:v>5.1657999999999999</c:v>
                </c:pt>
                <c:pt idx="9">
                  <c:v>5.0646000000000004</c:v>
                </c:pt>
                <c:pt idx="10">
                  <c:v>3.7711000000000001</c:v>
                </c:pt>
                <c:pt idx="11">
                  <c:v>3.7627999999999999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37-4851-9F32-F365DF87A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'2014'!$U$18</c:f>
          <c:strCache>
            <c:ptCount val="1"/>
            <c:pt idx="0">
              <c:v>Fuel Price Adjustment 2014 - Low Voltage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'2014'!$Y$3</c:f>
              <c:strCache>
                <c:ptCount val="1"/>
                <c:pt idx="0">
                  <c:v>Fuel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'2014'!$M$5:$M$16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'2014'!$Y$5:$Y$16</c:f>
              <c:numCache>
                <c:formatCode>0.0000</c:formatCode>
                <c:ptCount val="12"/>
                <c:pt idx="0">
                  <c:v>3.8380999999999998</c:v>
                </c:pt>
                <c:pt idx="1">
                  <c:v>4.3851999999999993</c:v>
                </c:pt>
                <c:pt idx="2">
                  <c:v>4.6315</c:v>
                </c:pt>
                <c:pt idx="3">
                  <c:v>4.4054000000000002</c:v>
                </c:pt>
                <c:pt idx="4">
                  <c:v>4.4935</c:v>
                </c:pt>
                <c:pt idx="5">
                  <c:v>4.9277999999999995</c:v>
                </c:pt>
                <c:pt idx="6">
                  <c:v>5.33</c:v>
                </c:pt>
                <c:pt idx="7">
                  <c:v>5.2299999999999995</c:v>
                </c:pt>
                <c:pt idx="8">
                  <c:v>4.9824999999999999</c:v>
                </c:pt>
                <c:pt idx="9">
                  <c:v>4.8730000000000002</c:v>
                </c:pt>
                <c:pt idx="10">
                  <c:v>3.62</c:v>
                </c:pt>
                <c:pt idx="11">
                  <c:v>3.5831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1E-4B82-910E-16E82D4DEA3E}"/>
            </c:ext>
          </c:extLst>
        </c:ser>
        <c:ser>
          <c:idx val="1"/>
          <c:order val="1"/>
          <c:tx>
            <c:strRef>
              <c:f>'2014'!$Z$3</c:f>
              <c:strCache>
                <c:ptCount val="1"/>
                <c:pt idx="0">
                  <c:v>CO2 emissions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'2014'!$M$5:$M$16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'2014'!$Z$5:$Z$16</c:f>
              <c:numCache>
                <c:formatCode>0.0000</c:formatCode>
                <c:ptCount val="12"/>
                <c:pt idx="0">
                  <c:v>9.64E-2</c:v>
                </c:pt>
                <c:pt idx="1">
                  <c:v>0.15229999999999999</c:v>
                </c:pt>
                <c:pt idx="2">
                  <c:v>0.17730000000000001</c:v>
                </c:pt>
                <c:pt idx="3">
                  <c:v>0.11070000000000001</c:v>
                </c:pt>
                <c:pt idx="4">
                  <c:v>0.1166</c:v>
                </c:pt>
                <c:pt idx="5">
                  <c:v>0.10589999999999999</c:v>
                </c:pt>
                <c:pt idx="6">
                  <c:v>9.5200000000000007E-2</c:v>
                </c:pt>
                <c:pt idx="7">
                  <c:v>7.3800000000000004E-2</c:v>
                </c:pt>
                <c:pt idx="8">
                  <c:v>7.2599999999999998E-2</c:v>
                </c:pt>
                <c:pt idx="9">
                  <c:v>8.4500000000000006E-2</c:v>
                </c:pt>
                <c:pt idx="10">
                  <c:v>9.5200000000000007E-2</c:v>
                </c:pt>
                <c:pt idx="11">
                  <c:v>0.10829999999999999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1E-4B82-910E-16E82D4DEA3E}"/>
            </c:ext>
          </c:extLst>
        </c:ser>
        <c:ser>
          <c:idx val="2"/>
          <c:order val="2"/>
          <c:tx>
            <c:strRef>
              <c:f>'2014'!$X$3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'2014'!$M$5:$M$16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'2014'!$X$5:$X$16</c:f>
              <c:numCache>
                <c:formatCode>0.0000</c:formatCode>
                <c:ptCount val="12"/>
                <c:pt idx="0">
                  <c:v>4.8384999999999998</c:v>
                </c:pt>
                <c:pt idx="1">
                  <c:v>4.6208</c:v>
                </c:pt>
                <c:pt idx="2">
                  <c:v>4.9028</c:v>
                </c:pt>
                <c:pt idx="3">
                  <c:v>4.5945999999999998</c:v>
                </c:pt>
                <c:pt idx="4">
                  <c:v>4.6909999999999998</c:v>
                </c:pt>
                <c:pt idx="5">
                  <c:v>5.1349</c:v>
                </c:pt>
                <c:pt idx="6">
                  <c:v>5.5430000000000001</c:v>
                </c:pt>
                <c:pt idx="7">
                  <c:v>5.4169</c:v>
                </c:pt>
                <c:pt idx="8">
                  <c:v>5.1657999999999999</c:v>
                </c:pt>
                <c:pt idx="9">
                  <c:v>5.0646000000000004</c:v>
                </c:pt>
                <c:pt idx="10">
                  <c:v>3.7711000000000001</c:v>
                </c:pt>
                <c:pt idx="11">
                  <c:v>3.7627999999999999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1E-4B82-910E-16E82D4DE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8156480"/>
        <c:axId val="258154400"/>
      </c:line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'2015'!$L$18</c:f>
          <c:strCache>
            <c:ptCount val="1"/>
            <c:pt idx="0">
              <c:v>Fuel Price Adjustment 2015 - High Voltage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'2015'!$Q$3</c:f>
              <c:strCache>
                <c:ptCount val="1"/>
                <c:pt idx="0">
                  <c:v>Fuel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'2015'!$M$5:$M$16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'2015'!$Q$5:$Q$16</c:f>
              <c:numCache>
                <c:formatCode>0.0000</c:formatCode>
                <c:ptCount val="12"/>
                <c:pt idx="0">
                  <c:v>2.3395000000000001</c:v>
                </c:pt>
                <c:pt idx="1">
                  <c:v>0.94009999999999994</c:v>
                </c:pt>
                <c:pt idx="2">
                  <c:v>0.74139999999999995</c:v>
                </c:pt>
                <c:pt idx="3">
                  <c:v>0.42120000000000007</c:v>
                </c:pt>
                <c:pt idx="4">
                  <c:v>0.26190000000000002</c:v>
                </c:pt>
                <c:pt idx="5">
                  <c:v>0.66500000000000004</c:v>
                </c:pt>
                <c:pt idx="6">
                  <c:v>0.57619999999999993</c:v>
                </c:pt>
                <c:pt idx="7">
                  <c:v>1.1627999999999998</c:v>
                </c:pt>
                <c:pt idx="8">
                  <c:v>0.10199999999999998</c:v>
                </c:pt>
                <c:pt idx="9">
                  <c:v>-0.1464</c:v>
                </c:pt>
                <c:pt idx="10">
                  <c:v>-0.83160000000000001</c:v>
                </c:pt>
                <c:pt idx="11">
                  <c:v>-0.86399999999999999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E1-45B1-A98D-17E7418ABB29}"/>
            </c:ext>
          </c:extLst>
        </c:ser>
        <c:ser>
          <c:idx val="1"/>
          <c:order val="1"/>
          <c:tx>
            <c:strRef>
              <c:f>'2015'!$R$3</c:f>
              <c:strCache>
                <c:ptCount val="1"/>
                <c:pt idx="0">
                  <c:v>CO2 emissions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'2015'!$M$5:$M$16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'2015'!$R$5:$R$16</c:f>
              <c:numCache>
                <c:formatCode>0.0000</c:formatCode>
                <c:ptCount val="12"/>
                <c:pt idx="0">
                  <c:v>9.7600000000000006E-2</c:v>
                </c:pt>
                <c:pt idx="1">
                  <c:v>0.13689999999999999</c:v>
                </c:pt>
                <c:pt idx="2">
                  <c:v>0.15590000000000001</c:v>
                </c:pt>
                <c:pt idx="3">
                  <c:v>0.1595</c:v>
                </c:pt>
                <c:pt idx="4">
                  <c:v>0.17369999999999999</c:v>
                </c:pt>
                <c:pt idx="5">
                  <c:v>0.11</c:v>
                </c:pt>
                <c:pt idx="6">
                  <c:v>0.1013</c:v>
                </c:pt>
                <c:pt idx="7">
                  <c:v>0.08</c:v>
                </c:pt>
                <c:pt idx="8">
                  <c:v>6.8400000000000002E-2</c:v>
                </c:pt>
                <c:pt idx="9">
                  <c:v>0.20760000000000001</c:v>
                </c:pt>
                <c:pt idx="10">
                  <c:v>0.25080000000000002</c:v>
                </c:pt>
                <c:pt idx="11">
                  <c:v>0.3024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E1-45B1-A98D-17E7418ABB29}"/>
            </c:ext>
          </c:extLst>
        </c:ser>
        <c:ser>
          <c:idx val="2"/>
          <c:order val="2"/>
          <c:tx>
            <c:strRef>
              <c:f>'2015'!$P$3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'2015'!$M$5:$M$16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'2015'!$P$5:$P$16</c:f>
              <c:numCache>
                <c:formatCode>0.0000</c:formatCode>
                <c:ptCount val="12"/>
                <c:pt idx="0">
                  <c:v>2.5215999999999998</c:v>
                </c:pt>
                <c:pt idx="1">
                  <c:v>1.1578999999999999</c:v>
                </c:pt>
                <c:pt idx="2">
                  <c:v>0.96389999999999998</c:v>
                </c:pt>
                <c:pt idx="3">
                  <c:v>0.65090000000000003</c:v>
                </c:pt>
                <c:pt idx="4">
                  <c:v>0.48080000000000001</c:v>
                </c:pt>
                <c:pt idx="5">
                  <c:v>0.83499999999999996</c:v>
                </c:pt>
                <c:pt idx="6">
                  <c:v>0.745</c:v>
                </c:pt>
                <c:pt idx="7">
                  <c:v>1.3428</c:v>
                </c:pt>
                <c:pt idx="8">
                  <c:v>0.2616</c:v>
                </c:pt>
                <c:pt idx="9">
                  <c:v>0.1668</c:v>
                </c:pt>
                <c:pt idx="10">
                  <c:v>-0.498</c:v>
                </c:pt>
                <c:pt idx="11">
                  <c:v>-0.48959999999999998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E1-45B1-A98D-17E7418AB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8156480"/>
        <c:axId val="258154400"/>
      </c:line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4" Type="http://schemas.openxmlformats.org/officeDocument/2006/relationships/chart" Target="../charts/chart50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4" Type="http://schemas.openxmlformats.org/officeDocument/2006/relationships/chart" Target="../charts/chart1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4" Type="http://schemas.openxmlformats.org/officeDocument/2006/relationships/chart" Target="../charts/chart2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4" Type="http://schemas.openxmlformats.org/officeDocument/2006/relationships/chart" Target="../charts/chart2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4" Type="http://schemas.openxmlformats.org/officeDocument/2006/relationships/chart" Target="../charts/chart28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4" Type="http://schemas.openxmlformats.org/officeDocument/2006/relationships/chart" Target="../charts/chart32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4" Type="http://schemas.openxmlformats.org/officeDocument/2006/relationships/chart" Target="../charts/chart3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18</xdr:row>
      <xdr:rowOff>0</xdr:rowOff>
    </xdr:from>
    <xdr:to>
      <xdr:col>19</xdr:col>
      <xdr:colOff>38100</xdr:colOff>
      <xdr:row>31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223C702-08E3-4C16-960E-8DB740BC8B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33</xdr:row>
      <xdr:rowOff>0</xdr:rowOff>
    </xdr:from>
    <xdr:to>
      <xdr:col>19</xdr:col>
      <xdr:colOff>57150</xdr:colOff>
      <xdr:row>46</xdr:row>
      <xdr:rowOff>180975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70E17E9-2448-47A6-A381-670ADB8C04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0</xdr:colOff>
      <xdr:row>33</xdr:row>
      <xdr:rowOff>0</xdr:rowOff>
    </xdr:from>
    <xdr:to>
      <xdr:col>28</xdr:col>
      <xdr:colOff>190500</xdr:colOff>
      <xdr:row>46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E2B068E-4E6C-4748-ADF6-84EAAE0C7F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18</xdr:row>
      <xdr:rowOff>0</xdr:rowOff>
    </xdr:from>
    <xdr:to>
      <xdr:col>28</xdr:col>
      <xdr:colOff>278342</xdr:colOff>
      <xdr:row>31</xdr:row>
      <xdr:rowOff>142875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9A6E04E-5F37-482F-9317-9C219A7512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18</xdr:row>
      <xdr:rowOff>0</xdr:rowOff>
    </xdr:from>
    <xdr:to>
      <xdr:col>19</xdr:col>
      <xdr:colOff>57150</xdr:colOff>
      <xdr:row>31</xdr:row>
      <xdr:rowOff>149225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F8F5B499-9B51-424F-B43F-87531F26DC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0</xdr:colOff>
      <xdr:row>18</xdr:row>
      <xdr:rowOff>0</xdr:rowOff>
    </xdr:from>
    <xdr:to>
      <xdr:col>28</xdr:col>
      <xdr:colOff>190500</xdr:colOff>
      <xdr:row>31</xdr:row>
      <xdr:rowOff>149225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15C93C13-3A99-4033-AE16-764DD57FB0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18</xdr:row>
      <xdr:rowOff>0</xdr:rowOff>
    </xdr:from>
    <xdr:to>
      <xdr:col>20</xdr:col>
      <xdr:colOff>121920</xdr:colOff>
      <xdr:row>31</xdr:row>
      <xdr:rowOff>149225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B8C42D-14FF-4CF2-925F-B736A4CE26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15240</xdr:colOff>
      <xdr:row>18</xdr:row>
      <xdr:rowOff>22860</xdr:rowOff>
    </xdr:from>
    <xdr:to>
      <xdr:col>30</xdr:col>
      <xdr:colOff>129540</xdr:colOff>
      <xdr:row>31</xdr:row>
      <xdr:rowOff>172085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9509AA2-C3B3-4910-AA82-0FAC74B9CE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18</xdr:row>
      <xdr:rowOff>0</xdr:rowOff>
    </xdr:from>
    <xdr:to>
      <xdr:col>21</xdr:col>
      <xdr:colOff>57150</xdr:colOff>
      <xdr:row>31</xdr:row>
      <xdr:rowOff>149225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BD665C9-719D-48A7-86F6-B43FD9CB8D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0</xdr:colOff>
      <xdr:row>18</xdr:row>
      <xdr:rowOff>0</xdr:rowOff>
    </xdr:from>
    <xdr:to>
      <xdr:col>31</xdr:col>
      <xdr:colOff>190500</xdr:colOff>
      <xdr:row>31</xdr:row>
      <xdr:rowOff>149225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E61859D-CFA7-44F4-BFD3-8B90F891E6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18</xdr:row>
      <xdr:rowOff>0</xdr:rowOff>
    </xdr:from>
    <xdr:to>
      <xdr:col>21</xdr:col>
      <xdr:colOff>57150</xdr:colOff>
      <xdr:row>31</xdr:row>
      <xdr:rowOff>149225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23A111B-8BEE-423A-8D12-5363ED5FFB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0</xdr:colOff>
      <xdr:row>18</xdr:row>
      <xdr:rowOff>0</xdr:rowOff>
    </xdr:from>
    <xdr:to>
      <xdr:col>31</xdr:col>
      <xdr:colOff>190500</xdr:colOff>
      <xdr:row>31</xdr:row>
      <xdr:rowOff>149225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0DFA957-6221-43DB-B038-C301E63698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18</xdr:row>
      <xdr:rowOff>0</xdr:rowOff>
    </xdr:from>
    <xdr:to>
      <xdr:col>21</xdr:col>
      <xdr:colOff>57150</xdr:colOff>
      <xdr:row>31</xdr:row>
      <xdr:rowOff>149225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CCCF827-2AE1-4B84-B1EA-9E19539D81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0</xdr:colOff>
      <xdr:row>18</xdr:row>
      <xdr:rowOff>0</xdr:rowOff>
    </xdr:from>
    <xdr:to>
      <xdr:col>31</xdr:col>
      <xdr:colOff>190500</xdr:colOff>
      <xdr:row>31</xdr:row>
      <xdr:rowOff>149225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4115782-CFDE-4086-88DA-B51A5EAD04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139390</xdr:colOff>
      <xdr:row>20</xdr:row>
      <xdr:rowOff>0</xdr:rowOff>
    </xdr:from>
    <xdr:to>
      <xdr:col>25</xdr:col>
      <xdr:colOff>444190</xdr:colOff>
      <xdr:row>34</xdr:row>
      <xdr:rowOff>64366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2FF5E6C6-3910-471F-9204-CE72925CC9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0</xdr:colOff>
      <xdr:row>20</xdr:row>
      <xdr:rowOff>0</xdr:rowOff>
    </xdr:from>
    <xdr:to>
      <xdr:col>33</xdr:col>
      <xdr:colOff>304799</xdr:colOff>
      <xdr:row>34</xdr:row>
      <xdr:rowOff>64366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76A865E-8684-42EE-9A23-3767DAEAC4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105833</xdr:colOff>
      <xdr:row>3</xdr:row>
      <xdr:rowOff>98778</xdr:rowOff>
    </xdr:from>
    <xdr:to>
      <xdr:col>25</xdr:col>
      <xdr:colOff>410633</xdr:colOff>
      <xdr:row>18</xdr:row>
      <xdr:rowOff>53430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BD752867-AF66-4396-811A-DEAD27F362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26</xdr:col>
      <xdr:colOff>0</xdr:colOff>
      <xdr:row>4</xdr:row>
      <xdr:rowOff>0</xdr:rowOff>
    </xdr:from>
    <xdr:to>
      <xdr:col>33</xdr:col>
      <xdr:colOff>329045</xdr:colOff>
      <xdr:row>18</xdr:row>
      <xdr:rowOff>67541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6EDDB6AF-883B-473F-92A5-CAE04E7F3F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18</xdr:row>
      <xdr:rowOff>0</xdr:rowOff>
    </xdr:from>
    <xdr:to>
      <xdr:col>19</xdr:col>
      <xdr:colOff>38100</xdr:colOff>
      <xdr:row>31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1800BE5-293A-43EF-A5C0-9480E1ED71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33</xdr:row>
      <xdr:rowOff>0</xdr:rowOff>
    </xdr:from>
    <xdr:to>
      <xdr:col>19</xdr:col>
      <xdr:colOff>57150</xdr:colOff>
      <xdr:row>46</xdr:row>
      <xdr:rowOff>180975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8A86F71-A69C-4776-900D-40D187E37B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0</xdr:colOff>
      <xdr:row>33</xdr:row>
      <xdr:rowOff>0</xdr:rowOff>
    </xdr:from>
    <xdr:to>
      <xdr:col>28</xdr:col>
      <xdr:colOff>190500</xdr:colOff>
      <xdr:row>46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C5B9CF5-E0FB-456A-8CBF-F32BA0134F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18</xdr:row>
      <xdr:rowOff>0</xdr:rowOff>
    </xdr:from>
    <xdr:to>
      <xdr:col>28</xdr:col>
      <xdr:colOff>278342</xdr:colOff>
      <xdr:row>31</xdr:row>
      <xdr:rowOff>142875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E4BA5E7-7556-411E-B84E-C03757F99A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18</xdr:row>
      <xdr:rowOff>0</xdr:rowOff>
    </xdr:from>
    <xdr:to>
      <xdr:col>18</xdr:col>
      <xdr:colOff>651933</xdr:colOff>
      <xdr:row>31</xdr:row>
      <xdr:rowOff>142875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060F72F-470A-4367-977A-AFB3E425B1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33</xdr:row>
      <xdr:rowOff>0</xdr:rowOff>
    </xdr:from>
    <xdr:to>
      <xdr:col>18</xdr:col>
      <xdr:colOff>668867</xdr:colOff>
      <xdr:row>47</xdr:row>
      <xdr:rowOff>1059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D044C78E-322E-488A-B2FE-CD92FFEA1D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0</xdr:colOff>
      <xdr:row>33</xdr:row>
      <xdr:rowOff>0</xdr:rowOff>
    </xdr:from>
    <xdr:to>
      <xdr:col>28</xdr:col>
      <xdr:colOff>264583</xdr:colOff>
      <xdr:row>47</xdr:row>
      <xdr:rowOff>1059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3A80682F-59AB-4483-B388-B376875E23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18</xdr:row>
      <xdr:rowOff>0</xdr:rowOff>
    </xdr:from>
    <xdr:to>
      <xdr:col>28</xdr:col>
      <xdr:colOff>352426</xdr:colOff>
      <xdr:row>31</xdr:row>
      <xdr:rowOff>142875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27F39188-0AEF-417A-B3A8-D9E8345C39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18</xdr:row>
      <xdr:rowOff>0</xdr:rowOff>
    </xdr:from>
    <xdr:to>
      <xdr:col>18</xdr:col>
      <xdr:colOff>651933</xdr:colOff>
      <xdr:row>31</xdr:row>
      <xdr:rowOff>142875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2CEBCCE-5CE5-423F-A7F9-BEB575B1B1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0</xdr:colOff>
      <xdr:row>18</xdr:row>
      <xdr:rowOff>0</xdr:rowOff>
    </xdr:from>
    <xdr:to>
      <xdr:col>28</xdr:col>
      <xdr:colOff>352426</xdr:colOff>
      <xdr:row>31</xdr:row>
      <xdr:rowOff>142875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3D59BC7A-C812-4920-833B-82FFC3B2D4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0</xdr:colOff>
      <xdr:row>33</xdr:row>
      <xdr:rowOff>0</xdr:rowOff>
    </xdr:from>
    <xdr:to>
      <xdr:col>18</xdr:col>
      <xdr:colOff>670983</xdr:colOff>
      <xdr:row>47</xdr:row>
      <xdr:rowOff>1059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BEB7997E-33C4-4910-97E2-655CB2AE9C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33</xdr:row>
      <xdr:rowOff>0</xdr:rowOff>
    </xdr:from>
    <xdr:to>
      <xdr:col>28</xdr:col>
      <xdr:colOff>264583</xdr:colOff>
      <xdr:row>47</xdr:row>
      <xdr:rowOff>1059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2B6B6275-065A-4794-890C-B9844572DE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18</xdr:row>
      <xdr:rowOff>0</xdr:rowOff>
    </xdr:from>
    <xdr:to>
      <xdr:col>18</xdr:col>
      <xdr:colOff>651933</xdr:colOff>
      <xdr:row>31</xdr:row>
      <xdr:rowOff>142875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E50E8563-DBB8-437B-BDEB-F07F505E3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33</xdr:row>
      <xdr:rowOff>0</xdr:rowOff>
    </xdr:from>
    <xdr:to>
      <xdr:col>18</xdr:col>
      <xdr:colOff>670983</xdr:colOff>
      <xdr:row>47</xdr:row>
      <xdr:rowOff>1059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C2B18720-D947-4F29-B093-962A70E61B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0</xdr:colOff>
      <xdr:row>18</xdr:row>
      <xdr:rowOff>0</xdr:rowOff>
    </xdr:from>
    <xdr:to>
      <xdr:col>28</xdr:col>
      <xdr:colOff>352426</xdr:colOff>
      <xdr:row>31</xdr:row>
      <xdr:rowOff>142875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D7505F63-5D86-46D7-9FA9-0FABF3D649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33</xdr:row>
      <xdr:rowOff>0</xdr:rowOff>
    </xdr:from>
    <xdr:to>
      <xdr:col>28</xdr:col>
      <xdr:colOff>264583</xdr:colOff>
      <xdr:row>47</xdr:row>
      <xdr:rowOff>1059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FEA26C05-BAE8-4DB4-93CE-AA6753859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18</xdr:row>
      <xdr:rowOff>0</xdr:rowOff>
    </xdr:from>
    <xdr:to>
      <xdr:col>18</xdr:col>
      <xdr:colOff>651933</xdr:colOff>
      <xdr:row>31</xdr:row>
      <xdr:rowOff>142875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F6F3D8C-B94B-42A8-A8B9-F30DCF5DE5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33</xdr:row>
      <xdr:rowOff>0</xdr:rowOff>
    </xdr:from>
    <xdr:to>
      <xdr:col>18</xdr:col>
      <xdr:colOff>670983</xdr:colOff>
      <xdr:row>47</xdr:row>
      <xdr:rowOff>1059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4697F2DC-345C-4055-9A7B-2714549167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0</xdr:colOff>
      <xdr:row>18</xdr:row>
      <xdr:rowOff>0</xdr:rowOff>
    </xdr:from>
    <xdr:to>
      <xdr:col>28</xdr:col>
      <xdr:colOff>352426</xdr:colOff>
      <xdr:row>31</xdr:row>
      <xdr:rowOff>142875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9295400-C4D1-4099-8A5F-1018FCD0AB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33</xdr:row>
      <xdr:rowOff>0</xdr:rowOff>
    </xdr:from>
    <xdr:to>
      <xdr:col>28</xdr:col>
      <xdr:colOff>264583</xdr:colOff>
      <xdr:row>47</xdr:row>
      <xdr:rowOff>1059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A11E5381-4034-4AAC-A95E-F2982C427C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18</xdr:row>
      <xdr:rowOff>0</xdr:rowOff>
    </xdr:from>
    <xdr:to>
      <xdr:col>18</xdr:col>
      <xdr:colOff>649817</xdr:colOff>
      <xdr:row>31</xdr:row>
      <xdr:rowOff>142875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E3700D08-9D40-4259-A757-0B314088D2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0</xdr:colOff>
      <xdr:row>18</xdr:row>
      <xdr:rowOff>0</xdr:rowOff>
    </xdr:from>
    <xdr:to>
      <xdr:col>28</xdr:col>
      <xdr:colOff>352426</xdr:colOff>
      <xdr:row>31</xdr:row>
      <xdr:rowOff>142875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A3F92A6A-DDBC-4D04-9EC0-56F108FB0E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0</xdr:colOff>
      <xdr:row>33</xdr:row>
      <xdr:rowOff>0</xdr:rowOff>
    </xdr:from>
    <xdr:to>
      <xdr:col>18</xdr:col>
      <xdr:colOff>668867</xdr:colOff>
      <xdr:row>47</xdr:row>
      <xdr:rowOff>1059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2CE4DF04-4FCA-4798-B51A-F116E99C63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33</xdr:row>
      <xdr:rowOff>0</xdr:rowOff>
    </xdr:from>
    <xdr:to>
      <xdr:col>28</xdr:col>
      <xdr:colOff>264583</xdr:colOff>
      <xdr:row>47</xdr:row>
      <xdr:rowOff>1059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C8229D97-E846-4CF0-9E9E-5B9D470A5A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18</xdr:row>
      <xdr:rowOff>0</xdr:rowOff>
    </xdr:from>
    <xdr:to>
      <xdr:col>18</xdr:col>
      <xdr:colOff>651933</xdr:colOff>
      <xdr:row>31</xdr:row>
      <xdr:rowOff>142875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45C432E0-2D5F-42B6-8F3C-66C073D081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33</xdr:row>
      <xdr:rowOff>0</xdr:rowOff>
    </xdr:from>
    <xdr:to>
      <xdr:col>18</xdr:col>
      <xdr:colOff>668867</xdr:colOff>
      <xdr:row>47</xdr:row>
      <xdr:rowOff>1059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CA9C6BA0-65BC-4ACE-8538-42E1276B64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0</xdr:colOff>
      <xdr:row>33</xdr:row>
      <xdr:rowOff>0</xdr:rowOff>
    </xdr:from>
    <xdr:to>
      <xdr:col>28</xdr:col>
      <xdr:colOff>264583</xdr:colOff>
      <xdr:row>47</xdr:row>
      <xdr:rowOff>1059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BEEF119D-4CB5-40FC-A9E6-464C780657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18</xdr:row>
      <xdr:rowOff>0</xdr:rowOff>
    </xdr:from>
    <xdr:to>
      <xdr:col>28</xdr:col>
      <xdr:colOff>352426</xdr:colOff>
      <xdr:row>31</xdr:row>
      <xdr:rowOff>142875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50269746-2153-4CEF-AFC9-E59B43A6CF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18</xdr:row>
      <xdr:rowOff>0</xdr:rowOff>
    </xdr:from>
    <xdr:to>
      <xdr:col>19</xdr:col>
      <xdr:colOff>38100</xdr:colOff>
      <xdr:row>31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69D9127-B802-4EAB-B35C-82F563DC3E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609599</xdr:colOff>
      <xdr:row>18</xdr:row>
      <xdr:rowOff>0</xdr:rowOff>
    </xdr:from>
    <xdr:to>
      <xdr:col>28</xdr:col>
      <xdr:colOff>200025</xdr:colOff>
      <xdr:row>31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CBCD9A1-0672-4B7F-8177-9550F1DA2F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0</xdr:colOff>
      <xdr:row>33</xdr:row>
      <xdr:rowOff>0</xdr:rowOff>
    </xdr:from>
    <xdr:to>
      <xdr:col>19</xdr:col>
      <xdr:colOff>57150</xdr:colOff>
      <xdr:row>46</xdr:row>
      <xdr:rowOff>180975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2030161-5E36-4250-8865-A3D78BDD0A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33</xdr:row>
      <xdr:rowOff>0</xdr:rowOff>
    </xdr:from>
    <xdr:to>
      <xdr:col>28</xdr:col>
      <xdr:colOff>190500</xdr:colOff>
      <xdr:row>46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6923C85-527D-4259-AD23-9A9C0AFBE9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35E2A-34F1-4FA2-9428-3CFEB8A058DE}">
  <dimension ref="A1:AA49"/>
  <sheetViews>
    <sheetView topLeftCell="A4" zoomScaleNormal="100" workbookViewId="0">
      <selection activeCell="D13" sqref="D13:D15"/>
    </sheetView>
  </sheetViews>
  <sheetFormatPr defaultRowHeight="14.5"/>
  <cols>
    <col min="1" max="1" width="11.1796875" customWidth="1"/>
    <col min="2" max="2" width="14.54296875" customWidth="1"/>
    <col min="3" max="4" width="15" style="6" customWidth="1"/>
    <col min="5" max="5" width="16" customWidth="1"/>
    <col min="6" max="6" width="11.1796875" customWidth="1"/>
    <col min="7" max="7" width="9.54296875" customWidth="1"/>
    <col min="8" max="10" width="11.1796875" customWidth="1"/>
    <col min="12" max="12" width="9.81640625" customWidth="1"/>
    <col min="13" max="14" width="11.453125" customWidth="1"/>
    <col min="15" max="27" width="9.81640625" customWidth="1"/>
  </cols>
  <sheetData>
    <row r="1" spans="1:27" ht="46.5" hidden="1" customHeight="1" thickBot="1">
      <c r="A1" s="2"/>
      <c r="C1" s="1" t="s">
        <v>0</v>
      </c>
      <c r="D1" s="1" t="s">
        <v>1</v>
      </c>
      <c r="E1" s="7" t="s">
        <v>2</v>
      </c>
      <c r="F1" s="2"/>
      <c r="G1" s="229" t="s">
        <v>3</v>
      </c>
      <c r="H1" s="230"/>
      <c r="I1" s="230"/>
      <c r="J1" s="231"/>
    </row>
    <row r="2" spans="1:27" ht="46.5" customHeight="1" thickBot="1">
      <c r="A2" s="2"/>
      <c r="C2" s="1" t="s">
        <v>12</v>
      </c>
      <c r="D2" s="1" t="s">
        <v>40</v>
      </c>
      <c r="E2" s="7" t="s">
        <v>41</v>
      </c>
      <c r="F2" s="2"/>
      <c r="G2" s="229" t="s">
        <v>13</v>
      </c>
      <c r="H2" s="230"/>
      <c r="I2" s="230"/>
      <c r="J2" s="231"/>
      <c r="L2" s="8"/>
      <c r="M2" s="9"/>
      <c r="N2" s="9"/>
      <c r="O2" s="9"/>
      <c r="P2" s="234" t="s">
        <v>14</v>
      </c>
      <c r="Q2" s="232"/>
      <c r="R2" s="232"/>
      <c r="S2" s="233"/>
      <c r="T2" s="234" t="s">
        <v>15</v>
      </c>
      <c r="U2" s="232"/>
      <c r="V2" s="232"/>
      <c r="W2" s="233"/>
      <c r="X2" s="232" t="s">
        <v>16</v>
      </c>
      <c r="Y2" s="232"/>
      <c r="Z2" s="232"/>
      <c r="AA2" s="233"/>
    </row>
    <row r="3" spans="1:27" ht="29.5" thickBot="1">
      <c r="A3" s="4" t="s">
        <v>7</v>
      </c>
      <c r="B3" s="30" t="s">
        <v>11</v>
      </c>
      <c r="C3" s="4">
        <v>2013</v>
      </c>
      <c r="D3" s="64"/>
      <c r="E3" s="29" t="s">
        <v>24</v>
      </c>
      <c r="F3" s="4" t="s">
        <v>23</v>
      </c>
      <c r="G3" s="65" t="s">
        <v>20</v>
      </c>
      <c r="H3" s="66" t="s">
        <v>21</v>
      </c>
      <c r="I3" s="73" t="s">
        <v>38</v>
      </c>
      <c r="J3" s="4" t="s">
        <v>22</v>
      </c>
      <c r="K3" s="27"/>
      <c r="L3" s="74" t="s">
        <v>25</v>
      </c>
      <c r="M3" s="75" t="s">
        <v>17</v>
      </c>
      <c r="N3" s="76" t="s">
        <v>18</v>
      </c>
      <c r="O3" s="69" t="s">
        <v>19</v>
      </c>
      <c r="P3" s="70" t="s">
        <v>20</v>
      </c>
      <c r="Q3" s="71" t="s">
        <v>21</v>
      </c>
      <c r="R3" s="71" t="s">
        <v>38</v>
      </c>
      <c r="S3" s="72" t="s">
        <v>22</v>
      </c>
      <c r="T3" s="70" t="s">
        <v>20</v>
      </c>
      <c r="U3" s="71" t="s">
        <v>21</v>
      </c>
      <c r="V3" s="71" t="s">
        <v>38</v>
      </c>
      <c r="W3" s="72" t="s">
        <v>22</v>
      </c>
      <c r="X3" s="70" t="s">
        <v>20</v>
      </c>
      <c r="Y3" s="71" t="s">
        <v>21</v>
      </c>
      <c r="Z3" s="71" t="s">
        <v>38</v>
      </c>
      <c r="AA3" s="72" t="s">
        <v>22</v>
      </c>
    </row>
    <row r="4" spans="1:27" ht="15" thickBot="1">
      <c r="A4" s="3" t="s">
        <v>8</v>
      </c>
      <c r="B4" s="33">
        <v>1.33E-3</v>
      </c>
      <c r="C4" s="226"/>
      <c r="D4" s="226" t="s">
        <v>26</v>
      </c>
      <c r="E4" s="223">
        <v>562.1</v>
      </c>
      <c r="F4" s="3" t="s">
        <v>8</v>
      </c>
      <c r="G4" s="177">
        <v>6.9718999999999998</v>
      </c>
      <c r="H4" s="178">
        <v>6.1078000000000001</v>
      </c>
      <c r="I4" s="178">
        <v>9.3100000000000002E-2</v>
      </c>
      <c r="J4" s="178">
        <v>0.77100000000000002</v>
      </c>
      <c r="K4" s="27"/>
      <c r="L4" s="67">
        <v>2013</v>
      </c>
      <c r="M4" s="10"/>
      <c r="N4" s="77" t="s">
        <v>26</v>
      </c>
      <c r="O4" s="54" cm="1">
        <f t="array" aca="1" ref="O4" ca="1">IF(INDIRECT(ADDRESS(ROW()*3-ROW($L$4)-ROW($F$4),COLUMN($E$2)))=0,"",INDIRECT(ADDRESS(ROW()*3-ROW($L$4)-ROW($F$4),COLUMN($E$2))))</f>
        <v>562.1</v>
      </c>
      <c r="P4" s="58" cm="1">
        <f t="array" aca="1" ref="P4" ca="1">IF(INDIRECT(ADDRESS(ROW()*3-ROW($L$4)-ROW($F$4),COLUMN(G$3)))=0,"",INDIRECT(ADDRESS(ROW()*3-ROW($L$4)-ROW($F$4),COLUMN(G$3))))</f>
        <v>6.9718999999999998</v>
      </c>
      <c r="Q4" s="58" cm="1">
        <f t="array" aca="1" ref="Q4" ca="1">IF(INDIRECT(ADDRESS(ROW()*3-ROW($L$4)-ROW($F$4),COLUMN(H$3)))=0,"",INDIRECT(ADDRESS(ROW()*3-ROW($L$4)-ROW($F$4),COLUMN(H$3))))</f>
        <v>6.1078000000000001</v>
      </c>
      <c r="R4" s="58" cm="1">
        <f t="array" aca="1" ref="R4" ca="1">IF(INDIRECT(ADDRESS(ROW()*3-ROW($L$4)-ROW($F$4),COLUMN(I$3)))=0,"",INDIRECT(ADDRESS(ROW()*3-ROW($L$4)-ROW($F$4),COLUMN(I$3))))</f>
        <v>9.3100000000000002E-2</v>
      </c>
      <c r="S4" s="58" cm="1">
        <f t="array" aca="1" ref="S4" ca="1">IF(INDIRECT(ADDRESS(ROW()*3-ROW($L$4)-ROW($F$4),COLUMN(J$3)))=0,"",INDIRECT(ADDRESS(ROW()*3-ROW($L$4)-ROW($F$4),COLUMN(J$3))))</f>
        <v>0.77100000000000002</v>
      </c>
      <c r="T4" s="124" cm="1">
        <f t="array" aca="1" ref="T4" ca="1">IF(INDIRECT(ADDRESS(ROW()*3-ROW($L$4)-ROW($F$4)+1,COLUMN(G$3)))=0,"",INDIRECT(ADDRESS(ROW()*3-ROW($L$4)-ROW($F$4)+1,COLUMN(G$3))))</f>
        <v>6.9718999999999998</v>
      </c>
      <c r="U4" s="124" cm="1">
        <f t="array" aca="1" ref="U4" ca="1">IF(INDIRECT(ADDRESS(ROW()*3-ROW($L$4)-ROW($F$4)+1,COLUMN(H$3)))=0,"",INDIRECT(ADDRESS(ROW()*3-ROW($L$4)-ROW($F$4)+1,COLUMN(H$3))))</f>
        <v>6.1078000000000001</v>
      </c>
      <c r="V4" s="124" cm="1">
        <f t="array" aca="1" ref="V4" ca="1">IF(INDIRECT(ADDRESS(ROW()*3-ROW($L$4)-ROW($F$4)+1,COLUMN(I$3)))=0,"",INDIRECT(ADDRESS(ROW()*3-ROW($L$4)-ROW($F$4)+1,COLUMN(I$3))))</f>
        <v>9.3100000000000002E-2</v>
      </c>
      <c r="W4" s="124" cm="1">
        <f t="array" aca="1" ref="W4" ca="1">IF(INDIRECT(ADDRESS(ROW()*3-ROW($L$4)-ROW($F$4)+1,COLUMN(J$3)))=0,"",INDIRECT(ADDRESS(ROW()*3-ROW($L$4)-ROW($F$4)+1,COLUMN(J$3))))</f>
        <v>0.77100000000000002</v>
      </c>
      <c r="X4" s="58" cm="1">
        <f t="array" aca="1" ref="X4" ca="1">IF(INDIRECT(ADDRESS(ROW()*3-ROW($L$4)-ROW($F$4),COLUMN(G$3)))=0,"",INDIRECT(ADDRESS(ROW()*3-ROW($L$4)-ROW($F$4)+2,COLUMN(G$3))))</f>
        <v>6.9718999999999998</v>
      </c>
      <c r="Y4" s="58" cm="1">
        <f t="array" aca="1" ref="Y4" ca="1">IF(INDIRECT(ADDRESS(ROW()*3-ROW($L$4)-ROW($F$4),COLUMN(H$3)))=0,"",INDIRECT(ADDRESS(ROW()*3-ROW($L$4)-ROW($F$4)+2,COLUMN(H$3))))</f>
        <v>6.1078000000000001</v>
      </c>
      <c r="Z4" s="58" cm="1">
        <f t="array" aca="1" ref="Z4" ca="1">IF(INDIRECT(ADDRESS(ROW()*3-ROW($L$4)-ROW($F$4),COLUMN(I$3)))=0,"",INDIRECT(ADDRESS(ROW()*3-ROW($L$4)-ROW($F$4)+2,COLUMN(I$3))))</f>
        <v>9.3100000000000002E-2</v>
      </c>
      <c r="AA4" s="58" cm="1">
        <f t="array" aca="1" ref="AA4" ca="1">IF(INDIRECT(ADDRESS(ROW()*3-ROW($L$4)-ROW($F$4),COLUMN(J$3)))=0,"",INDIRECT(ADDRESS(ROW()*3-ROW($L$4)-ROW($F$4)+2,COLUMN(J$3))))</f>
        <v>0.77100000000000002</v>
      </c>
    </row>
    <row r="5" spans="1:27" ht="15" thickBot="1">
      <c r="A5" s="3" t="s">
        <v>9</v>
      </c>
      <c r="B5" s="33">
        <v>1.33E-3</v>
      </c>
      <c r="C5" s="227"/>
      <c r="D5" s="227"/>
      <c r="E5" s="224"/>
      <c r="F5" s="3" t="s">
        <v>9</v>
      </c>
      <c r="G5" s="177">
        <v>6.9718999999999998</v>
      </c>
      <c r="H5" s="178">
        <v>6.1078000000000001</v>
      </c>
      <c r="I5" s="178">
        <v>9.3100000000000002E-2</v>
      </c>
      <c r="J5" s="178">
        <v>0.77100000000000002</v>
      </c>
      <c r="K5" s="27"/>
      <c r="L5" s="67">
        <v>2013</v>
      </c>
      <c r="M5" s="10" t="s">
        <v>26</v>
      </c>
      <c r="N5" s="77" t="s">
        <v>27</v>
      </c>
      <c r="O5" s="54" cm="1">
        <f t="array" aca="1" ref="O5" ca="1">IF(INDIRECT(ADDRESS(ROW()*3-ROW($L$4)-ROW($F$4),COLUMN($E$2)))=0,"",INDIRECT(ADDRESS(ROW()*3-ROW($L$4)-ROW($F$4),COLUMN($E$2))))</f>
        <v>562.1</v>
      </c>
      <c r="P5" s="58" cm="1">
        <f t="array" aca="1" ref="P5" ca="1">IF(INDIRECT(ADDRESS(ROW()*3-ROW($L$4)-ROW($F$4),COLUMN(G$3)))=0,"",INDIRECT(ADDRESS(ROW()*3-ROW($L$4)-ROW($F$4),COLUMN(G$3))))</f>
        <v>6.9718999999999998</v>
      </c>
      <c r="Q5" s="58" cm="1">
        <f t="array" aca="1" ref="Q5" ca="1">IF(INDIRECT(ADDRESS(ROW()*3-ROW($L$4)-ROW($F$4),COLUMN(H$3)))=0,"",INDIRECT(ADDRESS(ROW()*3-ROW($L$4)-ROW($F$4),COLUMN(H$3))))</f>
        <v>6.1078000000000001</v>
      </c>
      <c r="R5" s="58" cm="1">
        <f t="array" aca="1" ref="R5" ca="1">IF(INDIRECT(ADDRESS(ROW()*3-ROW($L$4)-ROW($F$4),COLUMN(I$3)))=0,"",INDIRECT(ADDRESS(ROW()*3-ROW($L$4)-ROW($F$4),COLUMN(I$3))))</f>
        <v>9.3100000000000002E-2</v>
      </c>
      <c r="S5" s="58" cm="1">
        <f t="array" aca="1" ref="S5" ca="1">IF(INDIRECT(ADDRESS(ROW()*3-ROW($L$4)-ROW($F$4),COLUMN(J$3)))=0,"",INDIRECT(ADDRESS(ROW()*3-ROW($L$4)-ROW($F$4),COLUMN(J$3))))</f>
        <v>0.77100000000000002</v>
      </c>
      <c r="T5" s="124" cm="1">
        <f t="array" aca="1" ref="T5" ca="1">IF(INDIRECT(ADDRESS(ROW()*3-ROW($L$4)-ROW($F$4)+1,COLUMN(G$3)))=0,"",INDIRECT(ADDRESS(ROW()*3-ROW($L$4)-ROW($F$4)+1,COLUMN(G$3))))</f>
        <v>6.9718999999999998</v>
      </c>
      <c r="U5" s="124" cm="1">
        <f t="array" aca="1" ref="U5" ca="1">IF(INDIRECT(ADDRESS(ROW()*3-ROW($L$4)-ROW($F$4)+1,COLUMN(H$3)))=0,"",INDIRECT(ADDRESS(ROW()*3-ROW($L$4)-ROW($F$4)+1,COLUMN(H$3))))</f>
        <v>6.1078000000000001</v>
      </c>
      <c r="V5" s="124" cm="1">
        <f t="array" aca="1" ref="V5" ca="1">IF(INDIRECT(ADDRESS(ROW()*3-ROW($L$4)-ROW($F$4)+1,COLUMN(I$3)))=0,"",INDIRECT(ADDRESS(ROW()*3-ROW($L$4)-ROW($F$4)+1,COLUMN(I$3))))</f>
        <v>9.3100000000000002E-2</v>
      </c>
      <c r="W5" s="124" cm="1">
        <f t="array" aca="1" ref="W5" ca="1">IF(INDIRECT(ADDRESS(ROW()*3-ROW($L$4)-ROW($F$4)+1,COLUMN(J$3)))=0,"",INDIRECT(ADDRESS(ROW()*3-ROW($L$4)-ROW($F$4)+1,COLUMN(J$3))))</f>
        <v>0.77100000000000002</v>
      </c>
      <c r="X5" s="58" cm="1">
        <f t="array" aca="1" ref="X5" ca="1">IF(INDIRECT(ADDRESS(ROW()*3-ROW($L$4)-ROW($F$4),COLUMN(G$3)))=0,"",INDIRECT(ADDRESS(ROW()*3-ROW($L$4)-ROW($F$4)+2,COLUMN(G$3))))</f>
        <v>6.9718999999999998</v>
      </c>
      <c r="Y5" s="58" cm="1">
        <f t="array" aca="1" ref="Y5" ca="1">IF(INDIRECT(ADDRESS(ROW()*3-ROW($L$4)-ROW($F$4),COLUMN(H$3)))=0,"",INDIRECT(ADDRESS(ROW()*3-ROW($L$4)-ROW($F$4)+2,COLUMN(H$3))))</f>
        <v>6.1078000000000001</v>
      </c>
      <c r="Z5" s="58" cm="1">
        <f t="array" aca="1" ref="Z5" ca="1">IF(INDIRECT(ADDRESS(ROW()*3-ROW($L$4)-ROW($F$4),COLUMN(I$3)))=0,"",INDIRECT(ADDRESS(ROW()*3-ROW($L$4)-ROW($F$4)+2,COLUMN(I$3))))</f>
        <v>9.3100000000000002E-2</v>
      </c>
      <c r="AA5" s="58" cm="1">
        <f t="array" aca="1" ref="AA5" ca="1">IF(INDIRECT(ADDRESS(ROW()*3-ROW($L$4)-ROW($F$4),COLUMN(J$3)))=0,"",INDIRECT(ADDRESS(ROW()*3-ROW($L$4)-ROW($F$4)+2,COLUMN(J$3))))</f>
        <v>0.77100000000000002</v>
      </c>
    </row>
    <row r="6" spans="1:27" ht="15" thickBot="1">
      <c r="A6" s="3" t="s">
        <v>10</v>
      </c>
      <c r="B6" s="33">
        <v>1.33E-3</v>
      </c>
      <c r="C6" s="228"/>
      <c r="D6" s="228"/>
      <c r="E6" s="225"/>
      <c r="F6" s="3" t="s">
        <v>10</v>
      </c>
      <c r="G6" s="177">
        <v>6.9718999999999998</v>
      </c>
      <c r="H6" s="178">
        <v>6.1078000000000001</v>
      </c>
      <c r="I6" s="178">
        <v>9.3100000000000002E-2</v>
      </c>
      <c r="J6" s="178">
        <v>0.77100000000000002</v>
      </c>
      <c r="K6" s="27"/>
      <c r="L6" s="67">
        <v>2013</v>
      </c>
      <c r="M6" s="10" t="s">
        <v>27</v>
      </c>
      <c r="N6" s="77" t="s">
        <v>28</v>
      </c>
      <c r="O6" s="54" cm="1">
        <f t="array" aca="1" ref="O6" ca="1">IF(INDIRECT(ADDRESS(ROW()*3-ROW($L$4)-ROW($F$4),COLUMN($E$2)))=0,"",INDIRECT(ADDRESS(ROW()*3-ROW($L$4)-ROW($F$4),COLUMN($E$2))))</f>
        <v>591.6</v>
      </c>
      <c r="P6" s="58" cm="1">
        <f t="array" aca="1" ref="P6" ca="1">IF(INDIRECT(ADDRESS(ROW()*3-ROW($L$4)-ROW($F$4),COLUMN(G$3)))=0,"",INDIRECT(ADDRESS(ROW()*3-ROW($L$4)-ROW($F$4),COLUMN(G$3))))</f>
        <v>6.9401000000000002</v>
      </c>
      <c r="Q6" s="58" cm="1">
        <f t="array" aca="1" ref="Q6" ca="1">IF(INDIRECT(ADDRESS(ROW()*3-ROW($L$4)-ROW($F$4),COLUMN(H$3)))=0,"",INDIRECT(ADDRESS(ROW()*3-ROW($L$4)-ROW($F$4),COLUMN(H$3))))</f>
        <v>6.8338100000000006</v>
      </c>
      <c r="R6" s="58" cm="1">
        <f t="array" aca="1" ref="R6" ca="1">IF(INDIRECT(ADDRESS(ROW()*3-ROW($L$4)-ROW($F$4),COLUMN(I$3)))=0,"",INDIRECT(ADDRESS(ROW()*3-ROW($L$4)-ROW($F$4),COLUMN(I$3))))</f>
        <v>9.7600000000000006E-2</v>
      </c>
      <c r="S6" s="58" cm="1">
        <f t="array" aca="1" ref="S6" ca="1">IF(INDIRECT(ADDRESS(ROW()*3-ROW($L$4)-ROW($F$4),COLUMN(J$3)))=0,"",INDIRECT(ADDRESS(ROW()*3-ROW($L$4)-ROW($F$4),COLUMN(J$3))))</f>
        <v>8.6899999999999998E-3</v>
      </c>
      <c r="T6" s="124" cm="1">
        <f t="array" aca="1" ref="T6" ca="1">IF(INDIRECT(ADDRESS(ROW()*3-ROW($L$4)-ROW($F$4)+1,COLUMN(G$3)))=0,"",INDIRECT(ADDRESS(ROW()*3-ROW($L$4)-ROW($F$4)+1,COLUMN(G$3))))</f>
        <v>6.9401000000000002</v>
      </c>
      <c r="U6" s="124" cm="1">
        <f t="array" aca="1" ref="U6" ca="1">IF(INDIRECT(ADDRESS(ROW()*3-ROW($L$4)-ROW($F$4)+1,COLUMN(H$3)))=0,"",INDIRECT(ADDRESS(ROW()*3-ROW($L$4)-ROW($F$4)+1,COLUMN(H$3))))</f>
        <v>6.8338100000000006</v>
      </c>
      <c r="V6" s="124" cm="1">
        <f t="array" aca="1" ref="V6" ca="1">IF(INDIRECT(ADDRESS(ROW()*3-ROW($L$4)-ROW($F$4)+1,COLUMN(I$3)))=0,"",INDIRECT(ADDRESS(ROW()*3-ROW($L$4)-ROW($F$4)+1,COLUMN(I$3))))</f>
        <v>9.7600000000000006E-2</v>
      </c>
      <c r="W6" s="124" cm="1">
        <f t="array" aca="1" ref="W6" ca="1">IF(INDIRECT(ADDRESS(ROW()*3-ROW($L$4)-ROW($F$4)+1,COLUMN(J$3)))=0,"",INDIRECT(ADDRESS(ROW()*3-ROW($L$4)-ROW($F$4)+1,COLUMN(J$3))))</f>
        <v>8.6899999999999998E-3</v>
      </c>
      <c r="X6" s="58" cm="1">
        <f t="array" aca="1" ref="X6" ca="1">IF(INDIRECT(ADDRESS(ROW()*3-ROW($L$4)-ROW($F$4),COLUMN(G$3)))=0,"",INDIRECT(ADDRESS(ROW()*3-ROW($L$4)-ROW($F$4)+2,COLUMN(G$3))))</f>
        <v>6.9401000000000002</v>
      </c>
      <c r="Y6" s="58" cm="1">
        <f t="array" aca="1" ref="Y6" ca="1">IF(INDIRECT(ADDRESS(ROW()*3-ROW($L$4)-ROW($F$4),COLUMN(H$3)))=0,"",INDIRECT(ADDRESS(ROW()*3-ROW($L$4)-ROW($F$4)+2,COLUMN(H$3))))</f>
        <v>6.8338100000000006</v>
      </c>
      <c r="Z6" s="58" cm="1">
        <f t="array" aca="1" ref="Z6" ca="1">IF(INDIRECT(ADDRESS(ROW()*3-ROW($L$4)-ROW($F$4),COLUMN(I$3)))=0,"",INDIRECT(ADDRESS(ROW()*3-ROW($L$4)-ROW($F$4)+2,COLUMN(I$3))))</f>
        <v>9.7600000000000006E-2</v>
      </c>
      <c r="AA6" s="58" cm="1">
        <f t="array" aca="1" ref="AA6" ca="1">IF(INDIRECT(ADDRESS(ROW()*3-ROW($L$4)-ROW($F$4),COLUMN(J$3)))=0,"",INDIRECT(ADDRESS(ROW()*3-ROW($L$4)-ROW($F$4)+2,COLUMN(J$3))))</f>
        <v>8.6899999999999998E-3</v>
      </c>
    </row>
    <row r="7" spans="1:27" ht="15" thickBot="1">
      <c r="A7" s="3" t="s">
        <v>8</v>
      </c>
      <c r="B7" s="33">
        <v>1.33E-3</v>
      </c>
      <c r="C7" s="226" t="s">
        <v>26</v>
      </c>
      <c r="D7" s="226" t="s">
        <v>27</v>
      </c>
      <c r="E7" s="223">
        <v>562.1</v>
      </c>
      <c r="F7" s="3" t="s">
        <v>8</v>
      </c>
      <c r="G7" s="177">
        <v>6.9718999999999998</v>
      </c>
      <c r="H7" s="178">
        <v>6.1078000000000001</v>
      </c>
      <c r="I7" s="178">
        <v>9.3100000000000002E-2</v>
      </c>
      <c r="J7" s="178">
        <v>0.77100000000000002</v>
      </c>
      <c r="K7" s="27"/>
      <c r="L7" s="67">
        <v>2013</v>
      </c>
      <c r="M7" s="10" t="s">
        <v>28</v>
      </c>
      <c r="N7" s="77" t="s">
        <v>29</v>
      </c>
      <c r="O7" s="54" cm="1">
        <f t="array" aca="1" ref="O7" ca="1">IF(INDIRECT(ADDRESS(ROW()*3-ROW($L$4)-ROW($F$4),COLUMN($E$2)))=0,"",INDIRECT(ADDRESS(ROW()*3-ROW($L$4)-ROW($F$4),COLUMN($E$2))))</f>
        <v>602.85</v>
      </c>
      <c r="P7" s="58" cm="1">
        <f t="array" aca="1" ref="P7" ca="1">IF(INDIRECT(ADDRESS(ROW()*3-ROW($L$4)-ROW($F$4),COLUMN(G$3)))=0,"",INDIRECT(ADDRESS(ROW()*3-ROW($L$4)-ROW($F$4),COLUMN(G$3))))</f>
        <v>7.2077999999999998</v>
      </c>
      <c r="Q7" s="58" cm="1">
        <f t="array" aca="1" ref="Q7" ca="1">IF(INDIRECT(ADDRESS(ROW()*3-ROW($L$4)-ROW($F$4),COLUMN(H$3)))=0,"",INDIRECT(ADDRESS(ROW()*3-ROW($L$4)-ROW($F$4),COLUMN(H$3))))</f>
        <v>7.08094</v>
      </c>
      <c r="R7" s="58" cm="1">
        <f t="array" aca="1" ref="R7" ca="1">IF(INDIRECT(ADDRESS(ROW()*3-ROW($L$4)-ROW($F$4),COLUMN(I$3)))=0,"",INDIRECT(ADDRESS(ROW()*3-ROW($L$4)-ROW($F$4),COLUMN(I$3))))</f>
        <v>0.1202</v>
      </c>
      <c r="S7" s="58" cm="1">
        <f t="array" aca="1" ref="S7" ca="1">IF(INDIRECT(ADDRESS(ROW()*3-ROW($L$4)-ROW($F$4),COLUMN(J$3)))=0,"",INDIRECT(ADDRESS(ROW()*3-ROW($L$4)-ROW($F$4),COLUMN(J$3))))</f>
        <v>6.6600000000000001E-3</v>
      </c>
      <c r="T7" s="124" cm="1">
        <f t="array" aca="1" ref="T7" ca="1">IF(INDIRECT(ADDRESS(ROW()*3-ROW($L$4)-ROW($F$4)+1,COLUMN(G$3)))=0,"",INDIRECT(ADDRESS(ROW()*3-ROW($L$4)-ROW($F$4)+1,COLUMN(G$3))))</f>
        <v>7.2077999999999998</v>
      </c>
      <c r="U7" s="124" cm="1">
        <f t="array" aca="1" ref="U7" ca="1">IF(INDIRECT(ADDRESS(ROW()*3-ROW($L$4)-ROW($F$4)+1,COLUMN(H$3)))=0,"",INDIRECT(ADDRESS(ROW()*3-ROW($L$4)-ROW($F$4)+1,COLUMN(H$3))))</f>
        <v>7.08094</v>
      </c>
      <c r="V7" s="124" cm="1">
        <f t="array" aca="1" ref="V7" ca="1">IF(INDIRECT(ADDRESS(ROW()*3-ROW($L$4)-ROW($F$4)+1,COLUMN(I$3)))=0,"",INDIRECT(ADDRESS(ROW()*3-ROW($L$4)-ROW($F$4)+1,COLUMN(I$3))))</f>
        <v>0.1202</v>
      </c>
      <c r="W7" s="124" cm="1">
        <f t="array" aca="1" ref="W7" ca="1">IF(INDIRECT(ADDRESS(ROW()*3-ROW($L$4)-ROW($F$4)+1,COLUMN(J$3)))=0,"",INDIRECT(ADDRESS(ROW()*3-ROW($L$4)-ROW($F$4)+1,COLUMN(J$3))))</f>
        <v>6.6600000000000001E-3</v>
      </c>
      <c r="X7" s="58" cm="1">
        <f t="array" aca="1" ref="X7" ca="1">IF(INDIRECT(ADDRESS(ROW()*3-ROW($L$4)-ROW($F$4),COLUMN(G$3)))=0,"",INDIRECT(ADDRESS(ROW()*3-ROW($L$4)-ROW($F$4)+2,COLUMN(G$3))))</f>
        <v>7.2077999999999998</v>
      </c>
      <c r="Y7" s="58" cm="1">
        <f t="array" aca="1" ref="Y7" ca="1">IF(INDIRECT(ADDRESS(ROW()*3-ROW($L$4)-ROW($F$4),COLUMN(H$3)))=0,"",INDIRECT(ADDRESS(ROW()*3-ROW($L$4)-ROW($F$4)+2,COLUMN(H$3))))</f>
        <v>7.08094</v>
      </c>
      <c r="Z7" s="58" cm="1">
        <f t="array" aca="1" ref="Z7" ca="1">IF(INDIRECT(ADDRESS(ROW()*3-ROW($L$4)-ROW($F$4),COLUMN(I$3)))=0,"",INDIRECT(ADDRESS(ROW()*3-ROW($L$4)-ROW($F$4)+2,COLUMN(I$3))))</f>
        <v>0.1202</v>
      </c>
      <c r="AA7" s="58" cm="1">
        <f t="array" aca="1" ref="AA7" ca="1">IF(INDIRECT(ADDRESS(ROW()*3-ROW($L$4)-ROW($F$4),COLUMN(J$3)))=0,"",INDIRECT(ADDRESS(ROW()*3-ROW($L$4)-ROW($F$4)+2,COLUMN(J$3))))</f>
        <v>6.6600000000000001E-3</v>
      </c>
    </row>
    <row r="8" spans="1:27" ht="15" thickBot="1">
      <c r="A8" s="3" t="s">
        <v>9</v>
      </c>
      <c r="B8" s="33">
        <v>1.33E-3</v>
      </c>
      <c r="C8" s="227"/>
      <c r="D8" s="227"/>
      <c r="E8" s="224"/>
      <c r="F8" s="3" t="s">
        <v>9</v>
      </c>
      <c r="G8" s="177">
        <v>6.9718999999999998</v>
      </c>
      <c r="H8" s="178">
        <v>6.1078000000000001</v>
      </c>
      <c r="I8" s="178">
        <v>9.3100000000000002E-2</v>
      </c>
      <c r="J8" s="178">
        <v>0.77100000000000002</v>
      </c>
      <c r="K8" s="27"/>
      <c r="L8" s="67">
        <v>2013</v>
      </c>
      <c r="M8" s="10" t="s">
        <v>29</v>
      </c>
      <c r="N8" s="77" t="s">
        <v>30</v>
      </c>
      <c r="O8" s="54" cm="1">
        <f t="array" aca="1" ref="O8" ca="1">IF(INDIRECT(ADDRESS(ROW()*3-ROW($L$4)-ROW($F$4),COLUMN($E$2)))=0,"",INDIRECT(ADDRESS(ROW()*3-ROW($L$4)-ROW($F$4),COLUMN($E$2))))</f>
        <v>603.95000000000005</v>
      </c>
      <c r="P8" s="58" cm="1">
        <f t="array" aca="1" ref="P8" ca="1">IF(INDIRECT(ADDRESS(ROW()*3-ROW($L$4)-ROW($F$4),COLUMN(G$3)))=0,"",INDIRECT(ADDRESS(ROW()*3-ROW($L$4)-ROW($F$4),COLUMN(G$3))))</f>
        <v>7.234</v>
      </c>
      <c r="Q8" s="58" cm="1">
        <f t="array" aca="1" ref="Q8" ca="1">IF(INDIRECT(ADDRESS(ROW()*3-ROW($L$4)-ROW($F$4),COLUMN(H$3)))=0,"",INDIRECT(ADDRESS(ROW()*3-ROW($L$4)-ROW($F$4),COLUMN(H$3))))</f>
        <v>6.8734000000000002</v>
      </c>
      <c r="R8" s="58" cm="1">
        <f t="array" aca="1" ref="R8" ca="1">IF(INDIRECT(ADDRESS(ROW()*3-ROW($L$4)-ROW($F$4),COLUMN(I$3)))=0,"",INDIRECT(ADDRESS(ROW()*3-ROW($L$4)-ROW($F$4),COLUMN(I$3))))</f>
        <v>0.1202</v>
      </c>
      <c r="S8" s="58" cm="1">
        <f t="array" aca="1" ref="S8" ca="1">IF(INDIRECT(ADDRESS(ROW()*3-ROW($L$4)-ROW($F$4),COLUMN(J$3)))=0,"",INDIRECT(ADDRESS(ROW()*3-ROW($L$4)-ROW($F$4),COLUMN(J$3))))</f>
        <v>0.2404</v>
      </c>
      <c r="T8" s="124" cm="1">
        <f t="array" aca="1" ref="T8" ca="1">IF(INDIRECT(ADDRESS(ROW()*3-ROW($L$4)-ROW($F$4)+1,COLUMN(G$3)))=0,"",INDIRECT(ADDRESS(ROW()*3-ROW($L$4)-ROW($F$4)+1,COLUMN(G$3))))</f>
        <v>7.234</v>
      </c>
      <c r="U8" s="124" cm="1">
        <f t="array" aca="1" ref="U8" ca="1">IF(INDIRECT(ADDRESS(ROW()*3-ROW($L$4)-ROW($F$4)+1,COLUMN(H$3)))=0,"",INDIRECT(ADDRESS(ROW()*3-ROW($L$4)-ROW($F$4)+1,COLUMN(H$3))))</f>
        <v>6.8734000000000002</v>
      </c>
      <c r="V8" s="124" cm="1">
        <f t="array" aca="1" ref="V8" ca="1">IF(INDIRECT(ADDRESS(ROW()*3-ROW($L$4)-ROW($F$4)+1,COLUMN(I$3)))=0,"",INDIRECT(ADDRESS(ROW()*3-ROW($L$4)-ROW($F$4)+1,COLUMN(I$3))))</f>
        <v>0.1202</v>
      </c>
      <c r="W8" s="124" cm="1">
        <f t="array" aca="1" ref="W8" ca="1">IF(INDIRECT(ADDRESS(ROW()*3-ROW($L$4)-ROW($F$4)+1,COLUMN(J$3)))=0,"",INDIRECT(ADDRESS(ROW()*3-ROW($L$4)-ROW($F$4)+1,COLUMN(J$3))))</f>
        <v>0.2404</v>
      </c>
      <c r="X8" s="58" cm="1">
        <f t="array" aca="1" ref="X8" ca="1">IF(INDIRECT(ADDRESS(ROW()*3-ROW($L$4)-ROW($F$4),COLUMN(G$3)))=0,"",INDIRECT(ADDRESS(ROW()*3-ROW($L$4)-ROW($F$4)+2,COLUMN(G$3))))</f>
        <v>7.234</v>
      </c>
      <c r="Y8" s="58" cm="1">
        <f t="array" aca="1" ref="Y8" ca="1">IF(INDIRECT(ADDRESS(ROW()*3-ROW($L$4)-ROW($F$4),COLUMN(H$3)))=0,"",INDIRECT(ADDRESS(ROW()*3-ROW($L$4)-ROW($F$4)+2,COLUMN(H$3))))</f>
        <v>6.8734000000000002</v>
      </c>
      <c r="Z8" s="58" cm="1">
        <f t="array" aca="1" ref="Z8" ca="1">IF(INDIRECT(ADDRESS(ROW()*3-ROW($L$4)-ROW($F$4),COLUMN(I$3)))=0,"",INDIRECT(ADDRESS(ROW()*3-ROW($L$4)-ROW($F$4)+2,COLUMN(I$3))))</f>
        <v>0.1202</v>
      </c>
      <c r="AA8" s="58" cm="1">
        <f t="array" aca="1" ref="AA8" ca="1">IF(INDIRECT(ADDRESS(ROW()*3-ROW($L$4)-ROW($F$4),COLUMN(J$3)))=0,"",INDIRECT(ADDRESS(ROW()*3-ROW($L$4)-ROW($F$4)+2,COLUMN(J$3))))</f>
        <v>0.2404</v>
      </c>
    </row>
    <row r="9" spans="1:27" ht="15" thickBot="1">
      <c r="A9" s="3" t="s">
        <v>10</v>
      </c>
      <c r="B9" s="33">
        <v>1.33E-3</v>
      </c>
      <c r="C9" s="228"/>
      <c r="D9" s="228"/>
      <c r="E9" s="225"/>
      <c r="F9" s="3" t="s">
        <v>10</v>
      </c>
      <c r="G9" s="177">
        <v>6.9718999999999998</v>
      </c>
      <c r="H9" s="178">
        <v>6.1078000000000001</v>
      </c>
      <c r="I9" s="178">
        <v>9.3100000000000002E-2</v>
      </c>
      <c r="J9" s="178">
        <v>0.77100000000000002</v>
      </c>
      <c r="K9" s="27"/>
      <c r="L9" s="67">
        <v>2013</v>
      </c>
      <c r="M9" s="10" t="s">
        <v>30</v>
      </c>
      <c r="N9" s="77" t="s">
        <v>31</v>
      </c>
      <c r="O9" s="54" cm="1">
        <f t="array" aca="1" ref="O9" ca="1">IF(INDIRECT(ADDRESS(ROW()*3-ROW($L$4)-ROW($F$4),COLUMN($E$2)))=0,"",INDIRECT(ADDRESS(ROW()*3-ROW($L$4)-ROW($F$4),COLUMN($E$2))))</f>
        <v>594.9</v>
      </c>
      <c r="P9" s="58" cm="1">
        <f t="array" aca="1" ref="P9" ca="1">IF(INDIRECT(ADDRESS(ROW()*3-ROW($L$4)-ROW($F$4),COLUMN(G$3)))=0,"",INDIRECT(ADDRESS(ROW()*3-ROW($L$4)-ROW($F$4),COLUMN(G$3))))</f>
        <v>7.0186000000000002</v>
      </c>
      <c r="Q9" s="58" cm="1">
        <f t="array" aca="1" ref="Q9" ca="1">IF(INDIRECT(ADDRESS(ROW()*3-ROW($L$4)-ROW($F$4),COLUMN(H$3)))=0,"",INDIRECT(ADDRESS(ROW()*3-ROW($L$4)-ROW($F$4),COLUMN(H$3))))</f>
        <v>6.6448999999999998</v>
      </c>
      <c r="R9" s="58" cm="1">
        <f t="array" aca="1" ref="R9" ca="1">IF(INDIRECT(ADDRESS(ROW()*3-ROW($L$4)-ROW($F$4),COLUMN(I$3)))=0,"",INDIRECT(ADDRESS(ROW()*3-ROW($L$4)-ROW($F$4),COLUMN(I$3))))</f>
        <v>0.12379999999999999</v>
      </c>
      <c r="S9" s="58" cm="1">
        <f t="array" aca="1" ref="S9" ca="1">IF(INDIRECT(ADDRESS(ROW()*3-ROW($L$4)-ROW($F$4),COLUMN(J$3)))=0,"",INDIRECT(ADDRESS(ROW()*3-ROW($L$4)-ROW($F$4),COLUMN(J$3))))</f>
        <v>0.24990000000000001</v>
      </c>
      <c r="T9" s="124" cm="1">
        <f t="array" aca="1" ref="T9" ca="1">IF(INDIRECT(ADDRESS(ROW()*3-ROW($L$4)-ROW($F$4)+1,COLUMN(G$3)))=0,"",INDIRECT(ADDRESS(ROW()*3-ROW($L$4)-ROW($F$4)+1,COLUMN(G$3))))</f>
        <v>7.0186000000000002</v>
      </c>
      <c r="U9" s="124" cm="1">
        <f t="array" aca="1" ref="U9" ca="1">IF(INDIRECT(ADDRESS(ROW()*3-ROW($L$4)-ROW($F$4)+1,COLUMN(H$3)))=0,"",INDIRECT(ADDRESS(ROW()*3-ROW($L$4)-ROW($F$4)+1,COLUMN(H$3))))</f>
        <v>6.6448999999999998</v>
      </c>
      <c r="V9" s="124" cm="1">
        <f t="array" aca="1" ref="V9" ca="1">IF(INDIRECT(ADDRESS(ROW()*3-ROW($L$4)-ROW($F$4)+1,COLUMN(I$3)))=0,"",INDIRECT(ADDRESS(ROW()*3-ROW($L$4)-ROW($F$4)+1,COLUMN(I$3))))</f>
        <v>0.12379999999999999</v>
      </c>
      <c r="W9" s="124" cm="1">
        <f t="array" aca="1" ref="W9" ca="1">IF(INDIRECT(ADDRESS(ROW()*3-ROW($L$4)-ROW($F$4)+1,COLUMN(J$3)))=0,"",INDIRECT(ADDRESS(ROW()*3-ROW($L$4)-ROW($F$4)+1,COLUMN(J$3))))</f>
        <v>0.24990000000000001</v>
      </c>
      <c r="X9" s="58" cm="1">
        <f t="array" aca="1" ref="X9" ca="1">IF(INDIRECT(ADDRESS(ROW()*3-ROW($L$4)-ROW($F$4),COLUMN(G$3)))=0,"",INDIRECT(ADDRESS(ROW()*3-ROW($L$4)-ROW($F$4)+2,COLUMN(G$3))))</f>
        <v>7.0186000000000002</v>
      </c>
      <c r="Y9" s="58" cm="1">
        <f t="array" aca="1" ref="Y9" ca="1">IF(INDIRECT(ADDRESS(ROW()*3-ROW($L$4)-ROW($F$4),COLUMN(H$3)))=0,"",INDIRECT(ADDRESS(ROW()*3-ROW($L$4)-ROW($F$4)+2,COLUMN(H$3))))</f>
        <v>6.6448999999999998</v>
      </c>
      <c r="Z9" s="58" cm="1">
        <f t="array" aca="1" ref="Z9" ca="1">IF(INDIRECT(ADDRESS(ROW()*3-ROW($L$4)-ROW($F$4),COLUMN(I$3)))=0,"",INDIRECT(ADDRESS(ROW()*3-ROW($L$4)-ROW($F$4)+2,COLUMN(I$3))))</f>
        <v>0.12379999999999999</v>
      </c>
      <c r="AA9" s="58" cm="1">
        <f t="array" aca="1" ref="AA9" ca="1">IF(INDIRECT(ADDRESS(ROW()*3-ROW($L$4)-ROW($F$4),COLUMN(J$3)))=0,"",INDIRECT(ADDRESS(ROW()*3-ROW($L$4)-ROW($F$4)+2,COLUMN(J$3))))</f>
        <v>0.24990000000000001</v>
      </c>
    </row>
    <row r="10" spans="1:27" ht="15" thickBot="1">
      <c r="A10" s="3" t="s">
        <v>8</v>
      </c>
      <c r="B10" s="36">
        <v>1.1900000000000001E-3</v>
      </c>
      <c r="C10" s="226" t="s">
        <v>27</v>
      </c>
      <c r="D10" s="226" t="s">
        <v>28</v>
      </c>
      <c r="E10" s="223">
        <v>591.6</v>
      </c>
      <c r="F10" s="3" t="s">
        <v>8</v>
      </c>
      <c r="G10" s="177">
        <v>6.9401000000000002</v>
      </c>
      <c r="H10" s="178">
        <v>6.8338100000000006</v>
      </c>
      <c r="I10" s="178">
        <v>9.7600000000000006E-2</v>
      </c>
      <c r="J10" s="178">
        <v>8.6899999999999998E-3</v>
      </c>
      <c r="K10" s="27"/>
      <c r="L10" s="67">
        <v>2013</v>
      </c>
      <c r="M10" s="10" t="s">
        <v>31</v>
      </c>
      <c r="N10" s="77" t="s">
        <v>32</v>
      </c>
      <c r="O10" s="54" cm="1">
        <f t="array" aca="1" ref="O10" ca="1">IF(INDIRECT(ADDRESS(ROW()*3-ROW($L$4)-ROW($F$4),COLUMN($E$2)))=0,"",INDIRECT(ADDRESS(ROW()*3-ROW($L$4)-ROW($F$4),COLUMN($E$2))))</f>
        <v>577.29999999999995</v>
      </c>
      <c r="P10" s="58" cm="1">
        <f t="array" aca="1" ref="P10" ca="1">IF(INDIRECT(ADDRESS(ROW()*3-ROW($L$4)-ROW($F$4),COLUMN(G$3)))=0,"",INDIRECT(ADDRESS(ROW()*3-ROW($L$4)-ROW($F$4),COLUMN(G$3))))</f>
        <v>6.5997000000000003</v>
      </c>
      <c r="Q10" s="58" cm="1">
        <f t="array" aca="1" ref="Q10" ca="1">IF(INDIRECT(ADDRESS(ROW()*3-ROW($L$4)-ROW($F$4),COLUMN(H$3)))=0,"",INDIRECT(ADDRESS(ROW()*3-ROW($L$4)-ROW($F$4),COLUMN(H$3))))</f>
        <v>6.3438999999999997</v>
      </c>
      <c r="R10" s="58" cm="1">
        <f t="array" aca="1" ref="R10" ca="1">IF(INDIRECT(ADDRESS(ROW()*3-ROW($L$4)-ROW($F$4),COLUMN(I$3)))=0,"",INDIRECT(ADDRESS(ROW()*3-ROW($L$4)-ROW($F$4),COLUMN(I$3))))</f>
        <v>0.10349999999999999</v>
      </c>
      <c r="S10" s="58" cm="1">
        <f t="array" aca="1" ref="S10" ca="1">IF(INDIRECT(ADDRESS(ROW()*3-ROW($L$4)-ROW($F$4),COLUMN(J$3)))=0,"",INDIRECT(ADDRESS(ROW()*3-ROW($L$4)-ROW($F$4),COLUMN(J$3))))</f>
        <v>0.15229999999999999</v>
      </c>
      <c r="T10" s="124" cm="1">
        <f t="array" aca="1" ref="T10" ca="1">IF(INDIRECT(ADDRESS(ROW()*3-ROW($L$4)-ROW($F$4)+1,COLUMN(G$3)))=0,"",INDIRECT(ADDRESS(ROW()*3-ROW($L$4)-ROW($F$4)+1,COLUMN(G$3))))</f>
        <v>6.5997000000000003</v>
      </c>
      <c r="U10" s="124" cm="1">
        <f t="array" aca="1" ref="U10" ca="1">IF(INDIRECT(ADDRESS(ROW()*3-ROW($L$4)-ROW($F$4)+1,COLUMN(H$3)))=0,"",INDIRECT(ADDRESS(ROW()*3-ROW($L$4)-ROW($F$4)+1,COLUMN(H$3))))</f>
        <v>6.3438999999999997</v>
      </c>
      <c r="V10" s="124" cm="1">
        <f t="array" aca="1" ref="V10" ca="1">IF(INDIRECT(ADDRESS(ROW()*3-ROW($L$4)-ROW($F$4)+1,COLUMN(I$3)))=0,"",INDIRECT(ADDRESS(ROW()*3-ROW($L$4)-ROW($F$4)+1,COLUMN(I$3))))</f>
        <v>0.10349999999999999</v>
      </c>
      <c r="W10" s="124" cm="1">
        <f t="array" aca="1" ref="W10" ca="1">IF(INDIRECT(ADDRESS(ROW()*3-ROW($L$4)-ROW($F$4)+1,COLUMN(J$3)))=0,"",INDIRECT(ADDRESS(ROW()*3-ROW($L$4)-ROW($F$4)+1,COLUMN(J$3))))</f>
        <v>0.15229999999999999</v>
      </c>
      <c r="X10" s="58" cm="1">
        <f t="array" aca="1" ref="X10" ca="1">IF(INDIRECT(ADDRESS(ROW()*3-ROW($L$4)-ROW($F$4),COLUMN(G$3)))=0,"",INDIRECT(ADDRESS(ROW()*3-ROW($L$4)-ROW($F$4)+2,COLUMN(G$3))))</f>
        <v>6.5997000000000003</v>
      </c>
      <c r="Y10" s="58" cm="1">
        <f t="array" aca="1" ref="Y10" ca="1">IF(INDIRECT(ADDRESS(ROW()*3-ROW($L$4)-ROW($F$4),COLUMN(H$3)))=0,"",INDIRECT(ADDRESS(ROW()*3-ROW($L$4)-ROW($F$4)+2,COLUMN(H$3))))</f>
        <v>6.3438999999999997</v>
      </c>
      <c r="Z10" s="58" cm="1">
        <f t="array" aca="1" ref="Z10" ca="1">IF(INDIRECT(ADDRESS(ROW()*3-ROW($L$4)-ROW($F$4),COLUMN(I$3)))=0,"",INDIRECT(ADDRESS(ROW()*3-ROW($L$4)-ROW($F$4)+2,COLUMN(I$3))))</f>
        <v>0.10349999999999999</v>
      </c>
      <c r="AA10" s="58" cm="1">
        <f t="array" aca="1" ref="AA10" ca="1">IF(INDIRECT(ADDRESS(ROW()*3-ROW($L$4)-ROW($F$4),COLUMN(J$3)))=0,"",INDIRECT(ADDRESS(ROW()*3-ROW($L$4)-ROW($F$4)+2,COLUMN(J$3))))</f>
        <v>0.15229999999999999</v>
      </c>
    </row>
    <row r="11" spans="1:27" ht="15" thickBot="1">
      <c r="A11" s="3" t="s">
        <v>9</v>
      </c>
      <c r="B11" s="36">
        <v>1.1900000000000001E-3</v>
      </c>
      <c r="C11" s="227"/>
      <c r="D11" s="227"/>
      <c r="E11" s="224"/>
      <c r="F11" s="3" t="s">
        <v>9</v>
      </c>
      <c r="G11" s="177">
        <v>6.9401000000000002</v>
      </c>
      <c r="H11" s="178">
        <v>6.8338100000000006</v>
      </c>
      <c r="I11" s="178">
        <v>9.7600000000000006E-2</v>
      </c>
      <c r="J11" s="178">
        <v>8.6899999999999998E-3</v>
      </c>
      <c r="K11" s="27"/>
      <c r="L11" s="67">
        <v>2013</v>
      </c>
      <c r="M11" s="10" t="s">
        <v>32</v>
      </c>
      <c r="N11" s="77" t="s">
        <v>33</v>
      </c>
      <c r="O11" s="54" cm="1">
        <f t="array" aca="1" ref="O11" ca="1">IF(INDIRECT(ADDRESS(ROW()*3-ROW($L$4)-ROW($F$4),COLUMN($E$2)))=0,"",INDIRECT(ADDRESS(ROW()*3-ROW($L$4)-ROW($F$4),COLUMN($E$2))))</f>
        <v>561.9</v>
      </c>
      <c r="P11" s="58" cm="1">
        <f t="array" aca="1" ref="P11" ca="1">IF(INDIRECT(ADDRESS(ROW()*3-ROW($L$4)-ROW($F$4),COLUMN(G$3)))=0,"",INDIRECT(ADDRESS(ROW()*3-ROW($L$4)-ROW($F$4),COLUMN(G$3))))</f>
        <v>6.2332000000000001</v>
      </c>
      <c r="Q11" s="58" cm="1">
        <f t="array" aca="1" ref="Q11" ca="1">IF(INDIRECT(ADDRESS(ROW()*3-ROW($L$4)-ROW($F$4),COLUMN(H$3)))=0,"",INDIRECT(ADDRESS(ROW()*3-ROW($L$4)-ROW($F$4),COLUMN(H$3))))</f>
        <v>6</v>
      </c>
      <c r="R11" s="58" cm="1">
        <f t="array" aca="1" ref="R11" ca="1">IF(INDIRECT(ADDRESS(ROW()*3-ROW($L$4)-ROW($F$4),COLUMN(I$3)))=0,"",INDIRECT(ADDRESS(ROW()*3-ROW($L$4)-ROW($F$4),COLUMN(I$3))))</f>
        <v>9.4E-2</v>
      </c>
      <c r="S11" s="58" cm="1">
        <f t="array" aca="1" ref="S11" ca="1">IF(INDIRECT(ADDRESS(ROW()*3-ROW($L$4)-ROW($F$4),COLUMN(J$3)))=0,"",INDIRECT(ADDRESS(ROW()*3-ROW($L$4)-ROW($F$4),COLUMN(J$3))))</f>
        <v>0.13919999999999999</v>
      </c>
      <c r="T11" s="124" cm="1">
        <f t="array" aca="1" ref="T11" ca="1">IF(INDIRECT(ADDRESS(ROW()*3-ROW($L$4)-ROW($F$4)+1,COLUMN(G$3)))=0,"",INDIRECT(ADDRESS(ROW()*3-ROW($L$4)-ROW($F$4)+1,COLUMN(G$3))))</f>
        <v>6.2332000000000001</v>
      </c>
      <c r="U11" s="124" cm="1">
        <f t="array" aca="1" ref="U11" ca="1">IF(INDIRECT(ADDRESS(ROW()*3-ROW($L$4)-ROW($F$4)+1,COLUMN(H$3)))=0,"",INDIRECT(ADDRESS(ROW()*3-ROW($L$4)-ROW($F$4)+1,COLUMN(H$3))))</f>
        <v>6</v>
      </c>
      <c r="V11" s="124" cm="1">
        <f t="array" aca="1" ref="V11" ca="1">IF(INDIRECT(ADDRESS(ROW()*3-ROW($L$4)-ROW($F$4)+1,COLUMN(I$3)))=0,"",INDIRECT(ADDRESS(ROW()*3-ROW($L$4)-ROW($F$4)+1,COLUMN(I$3))))</f>
        <v>9.4E-2</v>
      </c>
      <c r="W11" s="124" cm="1">
        <f t="array" aca="1" ref="W11" ca="1">IF(INDIRECT(ADDRESS(ROW()*3-ROW($L$4)-ROW($F$4)+1,COLUMN(J$3)))=0,"",INDIRECT(ADDRESS(ROW()*3-ROW($L$4)-ROW($F$4)+1,COLUMN(J$3))))</f>
        <v>0.13919999999999999</v>
      </c>
      <c r="X11" s="58" cm="1">
        <f t="array" aca="1" ref="X11" ca="1">IF(INDIRECT(ADDRESS(ROW()*3-ROW($L$4)-ROW($F$4),COLUMN(G$3)))=0,"",INDIRECT(ADDRESS(ROW()*3-ROW($L$4)-ROW($F$4)+2,COLUMN(G$3))))</f>
        <v>6.2332000000000001</v>
      </c>
      <c r="Y11" s="58" cm="1">
        <f t="array" aca="1" ref="Y11" ca="1">IF(INDIRECT(ADDRESS(ROW()*3-ROW($L$4)-ROW($F$4),COLUMN(H$3)))=0,"",INDIRECT(ADDRESS(ROW()*3-ROW($L$4)-ROW($F$4)+2,COLUMN(H$3))))</f>
        <v>6</v>
      </c>
      <c r="Z11" s="58" cm="1">
        <f t="array" aca="1" ref="Z11" ca="1">IF(INDIRECT(ADDRESS(ROW()*3-ROW($L$4)-ROW($F$4),COLUMN(I$3)))=0,"",INDIRECT(ADDRESS(ROW()*3-ROW($L$4)-ROW($F$4)+2,COLUMN(I$3))))</f>
        <v>9.4E-2</v>
      </c>
      <c r="AA11" s="58" cm="1">
        <f t="array" aca="1" ref="AA11" ca="1">IF(INDIRECT(ADDRESS(ROW()*3-ROW($L$4)-ROW($F$4),COLUMN(J$3)))=0,"",INDIRECT(ADDRESS(ROW()*3-ROW($L$4)-ROW($F$4)+2,COLUMN(J$3))))</f>
        <v>0.13919999999999999</v>
      </c>
    </row>
    <row r="12" spans="1:27" ht="15" thickBot="1">
      <c r="A12" s="3" t="s">
        <v>10</v>
      </c>
      <c r="B12" s="36">
        <v>1.1900000000000001E-3</v>
      </c>
      <c r="C12" s="228"/>
      <c r="D12" s="228"/>
      <c r="E12" s="225"/>
      <c r="F12" s="3" t="s">
        <v>10</v>
      </c>
      <c r="G12" s="177">
        <v>6.9401000000000002</v>
      </c>
      <c r="H12" s="178">
        <v>6.8338100000000006</v>
      </c>
      <c r="I12" s="178">
        <v>9.7600000000000006E-2</v>
      </c>
      <c r="J12" s="178">
        <v>8.6899999999999998E-3</v>
      </c>
      <c r="K12" s="27"/>
      <c r="L12" s="67">
        <v>2013</v>
      </c>
      <c r="M12" s="10" t="s">
        <v>33</v>
      </c>
      <c r="N12" s="77" t="s">
        <v>34</v>
      </c>
      <c r="O12" s="54" cm="1">
        <f t="array" aca="1" ref="O12" ca="1">IF(INDIRECT(ADDRESS(ROW()*3-ROW($L$4)-ROW($F$4),COLUMN($E$2)))=0,"",INDIRECT(ADDRESS(ROW()*3-ROW($L$4)-ROW($F$4),COLUMN($E$2))))</f>
        <v>546.75</v>
      </c>
      <c r="P12" s="58" cm="1">
        <f t="array" aca="1" ref="P12" ca="1">IF(INDIRECT(ADDRESS(ROW()*3-ROW($L$4)-ROW($F$4),COLUMN(G$3)))=0,"",INDIRECT(ADDRESS(ROW()*3-ROW($L$4)-ROW($F$4),COLUMN(G$3))))</f>
        <v>5.8727</v>
      </c>
      <c r="Q12" s="58" cm="1">
        <f t="array" aca="1" ref="Q12" ca="1">IF(INDIRECT(ADDRESS(ROW()*3-ROW($L$4)-ROW($F$4),COLUMN(H$3)))=0,"",INDIRECT(ADDRESS(ROW()*3-ROW($L$4)-ROW($F$4),COLUMN(H$3))))</f>
        <v>5.6715999999999998</v>
      </c>
      <c r="R12" s="58" cm="1">
        <f t="array" aca="1" ref="R12" ca="1">IF(INDIRECT(ADDRESS(ROW()*3-ROW($L$4)-ROW($F$4),COLUMN(I$3)))=0,"",INDIRECT(ADDRESS(ROW()*3-ROW($L$4)-ROW($F$4),COLUMN(I$3))))</f>
        <v>7.4999999999999997E-2</v>
      </c>
      <c r="S12" s="58" cm="1">
        <f t="array" aca="1" ref="S12" ca="1">IF(INDIRECT(ADDRESS(ROW()*3-ROW($L$4)-ROW($F$4),COLUMN(J$3)))=0,"",INDIRECT(ADDRESS(ROW()*3-ROW($L$4)-ROW($F$4),COLUMN(J$3))))</f>
        <v>0.12609999999999999</v>
      </c>
      <c r="T12" s="124" cm="1">
        <f t="array" aca="1" ref="T12" ca="1">IF(INDIRECT(ADDRESS(ROW()*3-ROW($L$4)-ROW($F$4)+1,COLUMN(G$3)))=0,"",INDIRECT(ADDRESS(ROW()*3-ROW($L$4)-ROW($F$4)+1,COLUMN(G$3))))</f>
        <v>5.8727</v>
      </c>
      <c r="U12" s="124" cm="1">
        <f t="array" aca="1" ref="U12" ca="1">IF(INDIRECT(ADDRESS(ROW()*3-ROW($L$4)-ROW($F$4)+1,COLUMN(H$3)))=0,"",INDIRECT(ADDRESS(ROW()*3-ROW($L$4)-ROW($F$4)+1,COLUMN(H$3))))</f>
        <v>5.6715999999999998</v>
      </c>
      <c r="V12" s="124" cm="1">
        <f t="array" aca="1" ref="V12" ca="1">IF(INDIRECT(ADDRESS(ROW()*3-ROW($L$4)-ROW($F$4)+1,COLUMN(I$3)))=0,"",INDIRECT(ADDRESS(ROW()*3-ROW($L$4)-ROW($F$4)+1,COLUMN(I$3))))</f>
        <v>7.4999999999999997E-2</v>
      </c>
      <c r="W12" s="124" cm="1">
        <f t="array" aca="1" ref="W12" ca="1">IF(INDIRECT(ADDRESS(ROW()*3-ROW($L$4)-ROW($F$4)+1,COLUMN(J$3)))=0,"",INDIRECT(ADDRESS(ROW()*3-ROW($L$4)-ROW($F$4)+1,COLUMN(J$3))))</f>
        <v>0.12609999999999999</v>
      </c>
      <c r="X12" s="58" cm="1">
        <f t="array" aca="1" ref="X12" ca="1">IF(INDIRECT(ADDRESS(ROW()*3-ROW($L$4)-ROW($F$4),COLUMN(G$3)))=0,"",INDIRECT(ADDRESS(ROW()*3-ROW($L$4)-ROW($F$4)+2,COLUMN(G$3))))</f>
        <v>5.8727</v>
      </c>
      <c r="Y12" s="58" cm="1">
        <f t="array" aca="1" ref="Y12" ca="1">IF(INDIRECT(ADDRESS(ROW()*3-ROW($L$4)-ROW($F$4),COLUMN(H$3)))=0,"",INDIRECT(ADDRESS(ROW()*3-ROW($L$4)-ROW($F$4)+2,COLUMN(H$3))))</f>
        <v>5.6715999999999998</v>
      </c>
      <c r="Z12" s="58" cm="1">
        <f t="array" aca="1" ref="Z12" ca="1">IF(INDIRECT(ADDRESS(ROW()*3-ROW($L$4)-ROW($F$4),COLUMN(I$3)))=0,"",INDIRECT(ADDRESS(ROW()*3-ROW($L$4)-ROW($F$4)+2,COLUMN(I$3))))</f>
        <v>7.4999999999999997E-2</v>
      </c>
      <c r="AA12" s="58" cm="1">
        <f t="array" aca="1" ref="AA12" ca="1">IF(INDIRECT(ADDRESS(ROW()*3-ROW($L$4)-ROW($F$4),COLUMN(J$3)))=0,"",INDIRECT(ADDRESS(ROW()*3-ROW($L$4)-ROW($F$4)+2,COLUMN(J$3))))</f>
        <v>0.12609999999999999</v>
      </c>
    </row>
    <row r="13" spans="1:27" ht="15" thickBot="1">
      <c r="A13" s="3" t="s">
        <v>8</v>
      </c>
      <c r="B13" s="36">
        <v>1.1900000000000001E-3</v>
      </c>
      <c r="C13" s="226" t="s">
        <v>28</v>
      </c>
      <c r="D13" s="226" t="s">
        <v>29</v>
      </c>
      <c r="E13" s="223">
        <v>602.85</v>
      </c>
      <c r="F13" s="3" t="s">
        <v>8</v>
      </c>
      <c r="G13" s="177">
        <v>7.2077999999999998</v>
      </c>
      <c r="H13" s="178">
        <v>7.08094</v>
      </c>
      <c r="I13" s="178">
        <v>0.1202</v>
      </c>
      <c r="J13" s="178">
        <v>6.6600000000000001E-3</v>
      </c>
      <c r="K13" s="27"/>
      <c r="L13" s="67">
        <v>2013</v>
      </c>
      <c r="M13" s="10" t="s">
        <v>34</v>
      </c>
      <c r="N13" s="77" t="s">
        <v>35</v>
      </c>
      <c r="O13" s="54" cm="1">
        <f t="array" aca="1" ref="O13" ca="1">IF(INDIRECT(ADDRESS(ROW()*3-ROW($L$4)-ROW($F$4),COLUMN($E$2)))=0,"",INDIRECT(ADDRESS(ROW()*3-ROW($L$4)-ROW($F$4),COLUMN($E$2))))</f>
        <v>542.15</v>
      </c>
      <c r="P13" s="58" cm="1">
        <f t="array" aca="1" ref="P13" ca="1">IF(INDIRECT(ADDRESS(ROW()*3-ROW($L$4)-ROW($F$4),COLUMN(G$3)))=0,"",INDIRECT(ADDRESS(ROW()*3-ROW($L$4)-ROW($F$4),COLUMN(G$3))))</f>
        <v>5.7632000000000003</v>
      </c>
      <c r="Q13" s="58" cm="1">
        <f t="array" aca="1" ref="Q13" ca="1">IF(INDIRECT(ADDRESS(ROW()*3-ROW($L$4)-ROW($F$4),COLUMN(H$3)))=0,"",INDIRECT(ADDRESS(ROW()*3-ROW($L$4)-ROW($F$4),COLUMN(H$3))))</f>
        <v>5.5655999999999999</v>
      </c>
      <c r="R13" s="58" cm="1">
        <f t="array" aca="1" ref="R13" ca="1">IF(INDIRECT(ADDRESS(ROW()*3-ROW($L$4)-ROW($F$4),COLUMN(I$3)))=0,"",INDIRECT(ADDRESS(ROW()*3-ROW($L$4)-ROW($F$4),COLUMN(I$3))))</f>
        <v>7.3800000000000004E-2</v>
      </c>
      <c r="S13" s="58" cm="1">
        <f t="array" aca="1" ref="S13" ca="1">IF(INDIRECT(ADDRESS(ROW()*3-ROW($L$4)-ROW($F$4),COLUMN(J$3)))=0,"",INDIRECT(ADDRESS(ROW()*3-ROW($L$4)-ROW($F$4),COLUMN(J$3))))</f>
        <v>0.12379999999999999</v>
      </c>
      <c r="T13" s="124" cm="1">
        <f t="array" aca="1" ref="T13" ca="1">IF(INDIRECT(ADDRESS(ROW()*3-ROW($L$4)-ROW($F$4)+1,COLUMN(G$3)))=0,"",INDIRECT(ADDRESS(ROW()*3-ROW($L$4)-ROW($F$4)+1,COLUMN(G$3))))</f>
        <v>5.7632000000000003</v>
      </c>
      <c r="U13" s="124" cm="1">
        <f t="array" aca="1" ref="U13" ca="1">IF(INDIRECT(ADDRESS(ROW()*3-ROW($L$4)-ROW($F$4)+1,COLUMN(H$3)))=0,"",INDIRECT(ADDRESS(ROW()*3-ROW($L$4)-ROW($F$4)+1,COLUMN(H$3))))</f>
        <v>5.5655999999999999</v>
      </c>
      <c r="V13" s="124" cm="1">
        <f t="array" aca="1" ref="V13" ca="1">IF(INDIRECT(ADDRESS(ROW()*3-ROW($L$4)-ROW($F$4)+1,COLUMN(I$3)))=0,"",INDIRECT(ADDRESS(ROW()*3-ROW($L$4)-ROW($F$4)+1,COLUMN(I$3))))</f>
        <v>7.3800000000000004E-2</v>
      </c>
      <c r="W13" s="124" cm="1">
        <f t="array" aca="1" ref="W13" ca="1">IF(INDIRECT(ADDRESS(ROW()*3-ROW($L$4)-ROW($F$4)+1,COLUMN(J$3)))=0,"",INDIRECT(ADDRESS(ROW()*3-ROW($L$4)-ROW($F$4)+1,COLUMN(J$3))))</f>
        <v>0.12379999999999999</v>
      </c>
      <c r="X13" s="58" cm="1">
        <f t="array" aca="1" ref="X13" ca="1">IF(INDIRECT(ADDRESS(ROW()*3-ROW($L$4)-ROW($F$4),COLUMN(G$3)))=0,"",INDIRECT(ADDRESS(ROW()*3-ROW($L$4)-ROW($F$4)+2,COLUMN(G$3))))</f>
        <v>5.7632000000000003</v>
      </c>
      <c r="Y13" s="58" cm="1">
        <f t="array" aca="1" ref="Y13" ca="1">IF(INDIRECT(ADDRESS(ROW()*3-ROW($L$4)-ROW($F$4),COLUMN(H$3)))=0,"",INDIRECT(ADDRESS(ROW()*3-ROW($L$4)-ROW($F$4)+2,COLUMN(H$3))))</f>
        <v>5.5655999999999999</v>
      </c>
      <c r="Z13" s="58" cm="1">
        <f t="array" aca="1" ref="Z13" ca="1">IF(INDIRECT(ADDRESS(ROW()*3-ROW($L$4)-ROW($F$4),COLUMN(I$3)))=0,"",INDIRECT(ADDRESS(ROW()*3-ROW($L$4)-ROW($F$4)+2,COLUMN(I$3))))</f>
        <v>7.3800000000000004E-2</v>
      </c>
      <c r="AA13" s="58" cm="1">
        <f t="array" aca="1" ref="AA13" ca="1">IF(INDIRECT(ADDRESS(ROW()*3-ROW($L$4)-ROW($F$4),COLUMN(J$3)))=0,"",INDIRECT(ADDRESS(ROW()*3-ROW($L$4)-ROW($F$4)+2,COLUMN(J$3))))</f>
        <v>0.12379999999999999</v>
      </c>
    </row>
    <row r="14" spans="1:27" ht="15" thickBot="1">
      <c r="A14" s="3" t="s">
        <v>9</v>
      </c>
      <c r="B14" s="36">
        <v>1.1900000000000001E-3</v>
      </c>
      <c r="C14" s="227"/>
      <c r="D14" s="227"/>
      <c r="E14" s="224"/>
      <c r="F14" s="3" t="s">
        <v>9</v>
      </c>
      <c r="G14" s="177">
        <v>7.2077999999999998</v>
      </c>
      <c r="H14" s="178">
        <v>7.08094</v>
      </c>
      <c r="I14" s="178">
        <v>0.1202</v>
      </c>
      <c r="J14" s="178">
        <v>6.6600000000000001E-3</v>
      </c>
      <c r="K14" s="27"/>
      <c r="L14" s="67">
        <v>2013</v>
      </c>
      <c r="M14" s="10" t="s">
        <v>35</v>
      </c>
      <c r="N14" s="77" t="s">
        <v>36</v>
      </c>
      <c r="O14" s="54" cm="1">
        <f t="array" aca="1" ref="O14" ca="1">IF(INDIRECT(ADDRESS(ROW()*3-ROW($L$4)-ROW($F$4),COLUMN($E$2)))=0,"",INDIRECT(ADDRESS(ROW()*3-ROW($L$4)-ROW($F$4),COLUMN($E$2))))</f>
        <v>537.35</v>
      </c>
      <c r="P14" s="58" cm="1">
        <f t="array" aca="1" ref="P14" ca="1">IF(INDIRECT(ADDRESS(ROW()*3-ROW($L$4)-ROW($F$4),COLUMN(G$3)))=0,"",INDIRECT(ADDRESS(ROW()*3-ROW($L$4)-ROW($F$4),COLUMN(G$3))))</f>
        <v>5.6489000000000003</v>
      </c>
      <c r="Q14" s="58" cm="1">
        <f t="array" aca="1" ref="Q14" ca="1">IF(INDIRECT(ADDRESS(ROW()*3-ROW($L$4)-ROW($F$4),COLUMN(H$3)))=0,"",INDIRECT(ADDRESS(ROW()*3-ROW($L$4)-ROW($F$4),COLUMN(H$3))))</f>
        <v>5.4407000000000005</v>
      </c>
      <c r="R14" s="58" cm="1">
        <f t="array" aca="1" ref="R14" ca="1">IF(INDIRECT(ADDRESS(ROW()*3-ROW($L$4)-ROW($F$4),COLUMN(I$3)))=0,"",INDIRECT(ADDRESS(ROW()*3-ROW($L$4)-ROW($F$4),COLUMN(I$3))))</f>
        <v>9.1600000000000001E-2</v>
      </c>
      <c r="S14" s="58" cm="1">
        <f t="array" aca="1" ref="S14" ca="1">IF(INDIRECT(ADDRESS(ROW()*3-ROW($L$4)-ROW($F$4),COLUMN(J$3)))=0,"",INDIRECT(ADDRESS(ROW()*3-ROW($L$4)-ROW($F$4),COLUMN(J$3))))</f>
        <v>0.1166</v>
      </c>
      <c r="T14" s="124" cm="1">
        <f t="array" aca="1" ref="T14" ca="1">IF(INDIRECT(ADDRESS(ROW()*3-ROW($L$4)-ROW($F$4)+1,COLUMN(G$3)))=0,"",INDIRECT(ADDRESS(ROW()*3-ROW($L$4)-ROW($F$4)+1,COLUMN(G$3))))</f>
        <v>5.6489000000000003</v>
      </c>
      <c r="U14" s="124" cm="1">
        <f t="array" aca="1" ref="U14" ca="1">IF(INDIRECT(ADDRESS(ROW()*3-ROW($L$4)-ROW($F$4)+1,COLUMN(H$3)))=0,"",INDIRECT(ADDRESS(ROW()*3-ROW($L$4)-ROW($F$4)+1,COLUMN(H$3))))</f>
        <v>5.4407000000000005</v>
      </c>
      <c r="V14" s="124" cm="1">
        <f t="array" aca="1" ref="V14" ca="1">IF(INDIRECT(ADDRESS(ROW()*3-ROW($L$4)-ROW($F$4)+1,COLUMN(I$3)))=0,"",INDIRECT(ADDRESS(ROW()*3-ROW($L$4)-ROW($F$4)+1,COLUMN(I$3))))</f>
        <v>9.1600000000000001E-2</v>
      </c>
      <c r="W14" s="124" cm="1">
        <f t="array" aca="1" ref="W14" ca="1">IF(INDIRECT(ADDRESS(ROW()*3-ROW($L$4)-ROW($F$4)+1,COLUMN(J$3)))=0,"",INDIRECT(ADDRESS(ROW()*3-ROW($L$4)-ROW($F$4)+1,COLUMN(J$3))))</f>
        <v>0.1166</v>
      </c>
      <c r="X14" s="58" cm="1">
        <f t="array" aca="1" ref="X14" ca="1">IF(INDIRECT(ADDRESS(ROW()*3-ROW($L$4)-ROW($F$4),COLUMN(G$3)))=0,"",INDIRECT(ADDRESS(ROW()*3-ROW($L$4)-ROW($F$4)+2,COLUMN(G$3))))</f>
        <v>5.6489000000000003</v>
      </c>
      <c r="Y14" s="58" cm="1">
        <f t="array" aca="1" ref="Y14" ca="1">IF(INDIRECT(ADDRESS(ROW()*3-ROW($L$4)-ROW($F$4),COLUMN(H$3)))=0,"",INDIRECT(ADDRESS(ROW()*3-ROW($L$4)-ROW($F$4)+2,COLUMN(H$3))))</f>
        <v>5.4407000000000005</v>
      </c>
      <c r="Z14" s="58" cm="1">
        <f t="array" aca="1" ref="Z14" ca="1">IF(INDIRECT(ADDRESS(ROW()*3-ROW($L$4)-ROW($F$4),COLUMN(I$3)))=0,"",INDIRECT(ADDRESS(ROW()*3-ROW($L$4)-ROW($F$4)+2,COLUMN(I$3))))</f>
        <v>9.1600000000000001E-2</v>
      </c>
      <c r="AA14" s="58" cm="1">
        <f t="array" aca="1" ref="AA14" ca="1">IF(INDIRECT(ADDRESS(ROW()*3-ROW($L$4)-ROW($F$4),COLUMN(J$3)))=0,"",INDIRECT(ADDRESS(ROW()*3-ROW($L$4)-ROW($F$4)+2,COLUMN(J$3))))</f>
        <v>0.1166</v>
      </c>
    </row>
    <row r="15" spans="1:27" ht="15" thickBot="1">
      <c r="A15" s="3" t="s">
        <v>10</v>
      </c>
      <c r="B15" s="36">
        <v>1.1900000000000001E-3</v>
      </c>
      <c r="C15" s="228"/>
      <c r="D15" s="228"/>
      <c r="E15" s="225"/>
      <c r="F15" s="3" t="s">
        <v>10</v>
      </c>
      <c r="G15" s="177">
        <v>7.2077999999999998</v>
      </c>
      <c r="H15" s="178">
        <v>7.08094</v>
      </c>
      <c r="I15" s="178">
        <v>0.1202</v>
      </c>
      <c r="J15" s="178">
        <v>6.6600000000000001E-3</v>
      </c>
      <c r="K15" s="27"/>
      <c r="L15" s="67">
        <v>2013</v>
      </c>
      <c r="M15" s="10" t="s">
        <v>36</v>
      </c>
      <c r="N15" s="77" t="s">
        <v>37</v>
      </c>
      <c r="O15" s="54" cm="1">
        <f t="array" aca="1" ref="O15" ca="1">IF(INDIRECT(ADDRESS(ROW()*3-ROW($L$4)-ROW($F$4),COLUMN($E$2)))=0,"",INDIRECT(ADDRESS(ROW()*3-ROW($L$4)-ROW($F$4),COLUMN($E$2))))</f>
        <v>494.95</v>
      </c>
      <c r="P15" s="58" cm="1">
        <f t="array" aca="1" ref="P15" ca="1">IF(INDIRECT(ADDRESS(ROW()*3-ROW($L$4)-ROW($F$4),COLUMN(G$3)))=0,"",INDIRECT(ADDRESS(ROW()*3-ROW($L$4)-ROW($F$4),COLUMN(G$3))))</f>
        <v>4.6398000000000001</v>
      </c>
      <c r="Q15" s="58" cm="1">
        <f t="array" aca="1" ref="Q15" ca="1">IF(INDIRECT(ADDRESS(ROW()*3-ROW($L$4)-ROW($F$4),COLUMN(H$3)))=0,"",INDIRECT(ADDRESS(ROW()*3-ROW($L$4)-ROW($F$4),COLUMN(H$3))))</f>
        <v>4.4588999999999999</v>
      </c>
      <c r="R15" s="58" cm="1">
        <f t="array" aca="1" ref="R15" ca="1">IF(INDIRECT(ADDRESS(ROW()*3-ROW($L$4)-ROW($F$4),COLUMN(I$3)))=0,"",INDIRECT(ADDRESS(ROW()*3-ROW($L$4)-ROW($F$4),COLUMN(I$3))))</f>
        <v>0.10349999999999999</v>
      </c>
      <c r="S15" s="58" cm="1">
        <f t="array" aca="1" ref="S15" ca="1">IF(INDIRECT(ADDRESS(ROW()*3-ROW($L$4)-ROW($F$4),COLUMN(J$3)))=0,"",INDIRECT(ADDRESS(ROW()*3-ROW($L$4)-ROW($F$4),COLUMN(J$3))))</f>
        <v>7.7399999999999997E-2</v>
      </c>
      <c r="T15" s="124" cm="1">
        <f t="array" aca="1" ref="T15" ca="1">IF(INDIRECT(ADDRESS(ROW()*3-ROW($L$4)-ROW($F$4)+1,COLUMN(G$3)))=0,"",INDIRECT(ADDRESS(ROW()*3-ROW($L$4)-ROW($F$4)+1,COLUMN(G$3))))</f>
        <v>4.6398000000000001</v>
      </c>
      <c r="U15" s="124" cm="1">
        <f t="array" aca="1" ref="U15" ca="1">IF(INDIRECT(ADDRESS(ROW()*3-ROW($L$4)-ROW($F$4)+1,COLUMN(H$3)))=0,"",INDIRECT(ADDRESS(ROW()*3-ROW($L$4)-ROW($F$4)+1,COLUMN(H$3))))</f>
        <v>4.4588999999999999</v>
      </c>
      <c r="V15" s="124" cm="1">
        <f t="array" aca="1" ref="V15" ca="1">IF(INDIRECT(ADDRESS(ROW()*3-ROW($L$4)-ROW($F$4)+1,COLUMN(I$3)))=0,"",INDIRECT(ADDRESS(ROW()*3-ROW($L$4)-ROW($F$4)+1,COLUMN(I$3))))</f>
        <v>0.10349999999999999</v>
      </c>
      <c r="W15" s="124" cm="1">
        <f t="array" aca="1" ref="W15" ca="1">IF(INDIRECT(ADDRESS(ROW()*3-ROW($L$4)-ROW($F$4)+1,COLUMN(J$3)))=0,"",INDIRECT(ADDRESS(ROW()*3-ROW($L$4)-ROW($F$4)+1,COLUMN(J$3))))</f>
        <v>7.7399999999999997E-2</v>
      </c>
      <c r="X15" s="58" cm="1">
        <f t="array" aca="1" ref="X15" ca="1">IF(INDIRECT(ADDRESS(ROW()*3-ROW($L$4)-ROW($F$4),COLUMN(G$3)))=0,"",INDIRECT(ADDRESS(ROW()*3-ROW($L$4)-ROW($F$4)+2,COLUMN(G$3))))</f>
        <v>4.6398000000000001</v>
      </c>
      <c r="Y15" s="58" cm="1">
        <f t="array" aca="1" ref="Y15" ca="1">IF(INDIRECT(ADDRESS(ROW()*3-ROW($L$4)-ROW($F$4),COLUMN(H$3)))=0,"",INDIRECT(ADDRESS(ROW()*3-ROW($L$4)-ROW($F$4)+2,COLUMN(H$3))))</f>
        <v>4.4588999999999999</v>
      </c>
      <c r="Z15" s="58" cm="1">
        <f t="array" aca="1" ref="Z15" ca="1">IF(INDIRECT(ADDRESS(ROW()*3-ROW($L$4)-ROW($F$4),COLUMN(I$3)))=0,"",INDIRECT(ADDRESS(ROW()*3-ROW($L$4)-ROW($F$4)+2,COLUMN(I$3))))</f>
        <v>0.10349999999999999</v>
      </c>
      <c r="AA15" s="58" cm="1">
        <f t="array" aca="1" ref="AA15" ca="1">IF(INDIRECT(ADDRESS(ROW()*3-ROW($L$4)-ROW($F$4),COLUMN(J$3)))=0,"",INDIRECT(ADDRESS(ROW()*3-ROW($L$4)-ROW($F$4)+2,COLUMN(J$3))))</f>
        <v>7.7399999999999997E-2</v>
      </c>
    </row>
    <row r="16" spans="1:27" ht="15" thickBot="1">
      <c r="A16" s="3" t="s">
        <v>8</v>
      </c>
      <c r="B16" s="36">
        <v>1.1900000000000001E-3</v>
      </c>
      <c r="C16" s="226" t="s">
        <v>29</v>
      </c>
      <c r="D16" s="226" t="s">
        <v>30</v>
      </c>
      <c r="E16" s="223">
        <v>603.95000000000005</v>
      </c>
      <c r="F16" s="3" t="s">
        <v>8</v>
      </c>
      <c r="G16" s="177">
        <v>7.234</v>
      </c>
      <c r="H16" s="178">
        <v>6.8734000000000002</v>
      </c>
      <c r="I16" s="178">
        <v>0.1202</v>
      </c>
      <c r="J16" s="178">
        <v>0.2404</v>
      </c>
      <c r="K16" s="27"/>
      <c r="L16" s="68">
        <v>2013</v>
      </c>
      <c r="M16" s="11" t="s">
        <v>37</v>
      </c>
      <c r="N16" s="78" t="s">
        <v>26</v>
      </c>
      <c r="O16" s="54" cm="1">
        <f t="array" aca="1" ref="O16" ca="1">IF(INDIRECT(ADDRESS(ROW()*3-ROW($L$4)-ROW($F$4),COLUMN($E$2)))=0,"",INDIRECT(ADDRESS(ROW()*3-ROW($L$4)-ROW($F$4),COLUMN($E$2))))</f>
        <v>489.2</v>
      </c>
      <c r="P16" s="58" cm="1">
        <f t="array" aca="1" ref="P16" ca="1">IF(INDIRECT(ADDRESS(ROW()*3-ROW($L$4)-ROW($F$4),COLUMN(G$3)))=0,"",INDIRECT(ADDRESS(ROW()*3-ROW($L$4)-ROW($F$4),COLUMN(G$3))))</f>
        <v>4.5030000000000001</v>
      </c>
      <c r="Q16" s="58" cm="1">
        <f t="array" aca="1" ref="Q16" ca="1">IF(INDIRECT(ADDRESS(ROW()*3-ROW($L$4)-ROW($F$4),COLUMN(H$3)))=0,"",INDIRECT(ADDRESS(ROW()*3-ROW($L$4)-ROW($F$4),COLUMN(H$3))))</f>
        <v>4.3197000000000001</v>
      </c>
      <c r="R16" s="58" cm="1">
        <f t="array" aca="1" ref="R16" ca="1">IF(INDIRECT(ADDRESS(ROW()*3-ROW($L$4)-ROW($F$4),COLUMN(I$3)))=0,"",INDIRECT(ADDRESS(ROW()*3-ROW($L$4)-ROW($F$4),COLUMN(I$3))))</f>
        <v>0.1119</v>
      </c>
      <c r="S16" s="58" cm="1">
        <f t="array" aca="1" ref="S16" ca="1">IF(INDIRECT(ADDRESS(ROW()*3-ROW($L$4)-ROW($F$4),COLUMN(J$3)))=0,"",INDIRECT(ADDRESS(ROW()*3-ROW($L$4)-ROW($F$4),COLUMN(J$3))))</f>
        <v>7.1400000000000005E-2</v>
      </c>
      <c r="T16" s="124" cm="1">
        <f t="array" aca="1" ref="T16" ca="1">IF(INDIRECT(ADDRESS(ROW()*3-ROW($L$4)-ROW($F$4)+1,COLUMN(G$3)))=0,"",INDIRECT(ADDRESS(ROW()*3-ROW($L$4)-ROW($F$4)+1,COLUMN(G$3))))</f>
        <v>4.5030000000000001</v>
      </c>
      <c r="U16" s="124" cm="1">
        <f t="array" aca="1" ref="U16" ca="1">IF(INDIRECT(ADDRESS(ROW()*3-ROW($L$4)-ROW($F$4)+1,COLUMN(H$3)))=0,"",INDIRECT(ADDRESS(ROW()*3-ROW($L$4)-ROW($F$4)+1,COLUMN(H$3))))</f>
        <v>4.3197000000000001</v>
      </c>
      <c r="V16" s="124" cm="1">
        <f t="array" aca="1" ref="V16" ca="1">IF(INDIRECT(ADDRESS(ROW()*3-ROW($L$4)-ROW($F$4)+1,COLUMN(I$3)))=0,"",INDIRECT(ADDRESS(ROW()*3-ROW($L$4)-ROW($F$4)+1,COLUMN(I$3))))</f>
        <v>0.1119</v>
      </c>
      <c r="W16" s="124" cm="1">
        <f t="array" aca="1" ref="W16" ca="1">IF(INDIRECT(ADDRESS(ROW()*3-ROW($L$4)-ROW($F$4)+1,COLUMN(J$3)))=0,"",INDIRECT(ADDRESS(ROW()*3-ROW($L$4)-ROW($F$4)+1,COLUMN(J$3))))</f>
        <v>7.1400000000000005E-2</v>
      </c>
      <c r="X16" s="58" cm="1">
        <f t="array" aca="1" ref="X16" ca="1">IF(INDIRECT(ADDRESS(ROW()*3-ROW($L$4)-ROW($F$4),COLUMN(G$3)))=0,"",INDIRECT(ADDRESS(ROW()*3-ROW($L$4)-ROW($F$4)+2,COLUMN(G$3))))</f>
        <v>4.5030000000000001</v>
      </c>
      <c r="Y16" s="58" cm="1">
        <f t="array" aca="1" ref="Y16" ca="1">IF(INDIRECT(ADDRESS(ROW()*3-ROW($L$4)-ROW($F$4),COLUMN(H$3)))=0,"",INDIRECT(ADDRESS(ROW()*3-ROW($L$4)-ROW($F$4)+2,COLUMN(H$3))))</f>
        <v>4.3197000000000001</v>
      </c>
      <c r="Z16" s="58" cm="1">
        <f t="array" aca="1" ref="Z16" ca="1">IF(INDIRECT(ADDRESS(ROW()*3-ROW($L$4)-ROW($F$4),COLUMN(I$3)))=0,"",INDIRECT(ADDRESS(ROW()*3-ROW($L$4)-ROW($F$4)+2,COLUMN(I$3))))</f>
        <v>0.1119</v>
      </c>
      <c r="AA16" s="58" cm="1">
        <f t="array" aca="1" ref="AA16" ca="1">IF(INDIRECT(ADDRESS(ROW()*3-ROW($L$4)-ROW($F$4),COLUMN(J$3)))=0,"",INDIRECT(ADDRESS(ROW()*3-ROW($L$4)-ROW($F$4)+2,COLUMN(J$3))))</f>
        <v>7.1400000000000005E-2</v>
      </c>
    </row>
    <row r="17" spans="1:21" ht="15" thickBot="1">
      <c r="A17" s="3" t="s">
        <v>9</v>
      </c>
      <c r="B17" s="36">
        <v>1.1900000000000001E-3</v>
      </c>
      <c r="C17" s="227"/>
      <c r="D17" s="227"/>
      <c r="E17" s="224"/>
      <c r="F17" s="3" t="s">
        <v>9</v>
      </c>
      <c r="G17" s="177">
        <v>7.234</v>
      </c>
      <c r="H17" s="178">
        <v>6.8734000000000002</v>
      </c>
      <c r="I17" s="178">
        <v>0.1202</v>
      </c>
      <c r="J17" s="178">
        <v>0.2404</v>
      </c>
      <c r="K17" s="27"/>
    </row>
    <row r="18" spans="1:21" ht="16" thickBot="1">
      <c r="A18" s="3" t="s">
        <v>10</v>
      </c>
      <c r="B18" s="36">
        <v>1.1900000000000001E-3</v>
      </c>
      <c r="C18" s="228"/>
      <c r="D18" s="228"/>
      <c r="E18" s="225"/>
      <c r="F18" s="3" t="s">
        <v>10</v>
      </c>
      <c r="G18" s="177">
        <v>7.234</v>
      </c>
      <c r="H18" s="178">
        <v>6.8734000000000002</v>
      </c>
      <c r="I18" s="178">
        <v>0.1202</v>
      </c>
      <c r="J18" s="178">
        <v>0.2404</v>
      </c>
      <c r="K18" s="27"/>
      <c r="L18" s="12" t="str">
        <f>"Fuel Price Adjustment " &amp; L4 &amp; " - High Voltage  (c/kWh)"</f>
        <v>Fuel Price Adjustment 2013 - High Voltage  (c/kWh)</v>
      </c>
      <c r="U18" s="12" t="str">
        <f>"Fuel Price Adjustment " &amp; L4 &amp; " - Low Voltage  (c/kWh)"</f>
        <v>Fuel Price Adjustment 2013 - Low Voltage  (c/kWh)</v>
      </c>
    </row>
    <row r="19" spans="1:21" ht="15" thickBot="1">
      <c r="A19" s="3" t="s">
        <v>8</v>
      </c>
      <c r="B19" s="36">
        <v>1.1900000000000001E-3</v>
      </c>
      <c r="C19" s="226" t="s">
        <v>30</v>
      </c>
      <c r="D19" s="226" t="s">
        <v>31</v>
      </c>
      <c r="E19" s="223">
        <v>594.9</v>
      </c>
      <c r="F19" s="3" t="s">
        <v>8</v>
      </c>
      <c r="G19" s="177">
        <v>7.0186000000000002</v>
      </c>
      <c r="H19" s="178">
        <v>6.6448999999999998</v>
      </c>
      <c r="I19" s="178">
        <v>0.12379999999999999</v>
      </c>
      <c r="J19" s="178">
        <v>0.24990000000000001</v>
      </c>
      <c r="K19" s="27"/>
    </row>
    <row r="20" spans="1:21" ht="15" thickBot="1">
      <c r="A20" s="3" t="s">
        <v>9</v>
      </c>
      <c r="B20" s="36">
        <v>1.1900000000000001E-3</v>
      </c>
      <c r="C20" s="227"/>
      <c r="D20" s="227"/>
      <c r="E20" s="224"/>
      <c r="F20" s="3" t="s">
        <v>9</v>
      </c>
      <c r="G20" s="177">
        <v>7.0186000000000002</v>
      </c>
      <c r="H20" s="178">
        <v>6.6448999999999998</v>
      </c>
      <c r="I20" s="178">
        <v>0.12379999999999999</v>
      </c>
      <c r="J20" s="178">
        <v>0.24990000000000001</v>
      </c>
      <c r="K20" s="27"/>
    </row>
    <row r="21" spans="1:21" ht="15" thickBot="1">
      <c r="A21" s="3" t="s">
        <v>10</v>
      </c>
      <c r="B21" s="36">
        <v>1.1900000000000001E-3</v>
      </c>
      <c r="C21" s="228"/>
      <c r="D21" s="228"/>
      <c r="E21" s="225"/>
      <c r="F21" s="3" t="s">
        <v>10</v>
      </c>
      <c r="G21" s="177">
        <v>7.0186000000000002</v>
      </c>
      <c r="H21" s="178">
        <v>6.6448999999999998</v>
      </c>
      <c r="I21" s="178">
        <v>0.12379999999999999</v>
      </c>
      <c r="J21" s="178">
        <v>0.24990000000000001</v>
      </c>
      <c r="K21" s="27"/>
    </row>
    <row r="22" spans="1:21" ht="15" thickBot="1">
      <c r="A22" s="3" t="s">
        <v>8</v>
      </c>
      <c r="B22" s="36">
        <v>1.1900000000000001E-3</v>
      </c>
      <c r="C22" s="226" t="s">
        <v>31</v>
      </c>
      <c r="D22" s="226" t="s">
        <v>32</v>
      </c>
      <c r="E22" s="223">
        <v>577.29999999999995</v>
      </c>
      <c r="F22" s="3" t="s">
        <v>8</v>
      </c>
      <c r="G22" s="177">
        <v>6.5997000000000003</v>
      </c>
      <c r="H22" s="178">
        <v>6.3438999999999997</v>
      </c>
      <c r="I22" s="178">
        <v>0.10349999999999999</v>
      </c>
      <c r="J22" s="178">
        <v>0.15229999999999999</v>
      </c>
      <c r="K22" s="27"/>
    </row>
    <row r="23" spans="1:21" ht="15" thickBot="1">
      <c r="A23" s="3" t="s">
        <v>9</v>
      </c>
      <c r="B23" s="36">
        <v>1.1900000000000001E-3</v>
      </c>
      <c r="C23" s="227"/>
      <c r="D23" s="227"/>
      <c r="E23" s="224"/>
      <c r="F23" s="3" t="s">
        <v>9</v>
      </c>
      <c r="G23" s="177">
        <v>6.5997000000000003</v>
      </c>
      <c r="H23" s="178">
        <v>6.3438999999999997</v>
      </c>
      <c r="I23" s="178">
        <v>0.10349999999999999</v>
      </c>
      <c r="J23" s="178">
        <v>0.15229999999999999</v>
      </c>
      <c r="K23" s="27"/>
    </row>
    <row r="24" spans="1:21" ht="15" thickBot="1">
      <c r="A24" s="3" t="s">
        <v>10</v>
      </c>
      <c r="B24" s="36">
        <v>1.1900000000000001E-3</v>
      </c>
      <c r="C24" s="228"/>
      <c r="D24" s="228"/>
      <c r="E24" s="225"/>
      <c r="F24" s="3" t="s">
        <v>10</v>
      </c>
      <c r="G24" s="177">
        <v>6.5997000000000003</v>
      </c>
      <c r="H24" s="178">
        <v>6.3438999999999997</v>
      </c>
      <c r="I24" s="178">
        <v>0.10349999999999999</v>
      </c>
      <c r="J24" s="178">
        <v>0.15229999999999999</v>
      </c>
      <c r="K24" s="27"/>
    </row>
    <row r="25" spans="1:21" ht="15" thickBot="1">
      <c r="A25" s="3" t="s">
        <v>8</v>
      </c>
      <c r="B25" s="36">
        <v>1.1900000000000001E-3</v>
      </c>
      <c r="C25" s="226" t="s">
        <v>32</v>
      </c>
      <c r="D25" s="226" t="s">
        <v>33</v>
      </c>
      <c r="E25" s="223">
        <v>561.9</v>
      </c>
      <c r="F25" s="3" t="s">
        <v>8</v>
      </c>
      <c r="G25" s="177">
        <v>6.2332000000000001</v>
      </c>
      <c r="H25" s="178">
        <v>6</v>
      </c>
      <c r="I25" s="178">
        <v>9.4E-2</v>
      </c>
      <c r="J25" s="178">
        <v>0.13919999999999999</v>
      </c>
      <c r="K25" s="27"/>
    </row>
    <row r="26" spans="1:21" ht="15" thickBot="1">
      <c r="A26" s="3" t="s">
        <v>9</v>
      </c>
      <c r="B26" s="36">
        <v>1.1900000000000001E-3</v>
      </c>
      <c r="C26" s="227"/>
      <c r="D26" s="227"/>
      <c r="E26" s="224"/>
      <c r="F26" s="3" t="s">
        <v>9</v>
      </c>
      <c r="G26" s="177">
        <v>6.2332000000000001</v>
      </c>
      <c r="H26" s="178">
        <v>6</v>
      </c>
      <c r="I26" s="178">
        <v>9.4E-2</v>
      </c>
      <c r="J26" s="178">
        <v>0.13919999999999999</v>
      </c>
      <c r="K26" s="27"/>
    </row>
    <row r="27" spans="1:21" ht="15" thickBot="1">
      <c r="A27" s="3" t="s">
        <v>10</v>
      </c>
      <c r="B27" s="36">
        <v>1.1900000000000001E-3</v>
      </c>
      <c r="C27" s="228"/>
      <c r="D27" s="228"/>
      <c r="E27" s="225"/>
      <c r="F27" s="3" t="s">
        <v>10</v>
      </c>
      <c r="G27" s="177">
        <v>6.2332000000000001</v>
      </c>
      <c r="H27" s="178">
        <v>6</v>
      </c>
      <c r="I27" s="178">
        <v>9.4E-2</v>
      </c>
      <c r="J27" s="178">
        <v>0.13919999999999999</v>
      </c>
      <c r="K27" s="27"/>
    </row>
    <row r="28" spans="1:21" ht="15" thickBot="1">
      <c r="A28" s="3" t="s">
        <v>8</v>
      </c>
      <c r="B28" s="36">
        <v>1.1900000000000001E-3</v>
      </c>
      <c r="C28" s="226" t="s">
        <v>33</v>
      </c>
      <c r="D28" s="226" t="s">
        <v>34</v>
      </c>
      <c r="E28" s="223">
        <v>546.75</v>
      </c>
      <c r="F28" s="3" t="s">
        <v>8</v>
      </c>
      <c r="G28" s="177">
        <v>5.8727</v>
      </c>
      <c r="H28" s="178">
        <v>5.6715999999999998</v>
      </c>
      <c r="I28" s="178">
        <v>7.4999999999999997E-2</v>
      </c>
      <c r="J28" s="178">
        <v>0.12609999999999999</v>
      </c>
      <c r="K28" s="27"/>
    </row>
    <row r="29" spans="1:21" ht="15" thickBot="1">
      <c r="A29" s="3" t="s">
        <v>9</v>
      </c>
      <c r="B29" s="36">
        <v>1.1900000000000001E-3</v>
      </c>
      <c r="C29" s="227"/>
      <c r="D29" s="227"/>
      <c r="E29" s="224"/>
      <c r="F29" s="3" t="s">
        <v>9</v>
      </c>
      <c r="G29" s="177">
        <v>5.8727</v>
      </c>
      <c r="H29" s="178">
        <v>5.6715999999999998</v>
      </c>
      <c r="I29" s="178">
        <v>7.4999999999999997E-2</v>
      </c>
      <c r="J29" s="178">
        <v>0.12609999999999999</v>
      </c>
      <c r="K29" s="27"/>
    </row>
    <row r="30" spans="1:21" ht="15" thickBot="1">
      <c r="A30" s="3" t="s">
        <v>10</v>
      </c>
      <c r="B30" s="36">
        <v>1.1900000000000001E-3</v>
      </c>
      <c r="C30" s="228"/>
      <c r="D30" s="228"/>
      <c r="E30" s="225"/>
      <c r="F30" s="3" t="s">
        <v>10</v>
      </c>
      <c r="G30" s="177">
        <v>5.8727</v>
      </c>
      <c r="H30" s="178">
        <v>5.6715999999999998</v>
      </c>
      <c r="I30" s="178">
        <v>7.4999999999999997E-2</v>
      </c>
      <c r="J30" s="178">
        <v>0.12609999999999999</v>
      </c>
      <c r="K30" s="27"/>
    </row>
    <row r="31" spans="1:21" ht="15" thickBot="1">
      <c r="A31" s="3" t="s">
        <v>8</v>
      </c>
      <c r="B31" s="36">
        <v>1.1900000000000001E-3</v>
      </c>
      <c r="C31" s="226" t="s">
        <v>34</v>
      </c>
      <c r="D31" s="226" t="s">
        <v>35</v>
      </c>
      <c r="E31" s="223">
        <v>542.15</v>
      </c>
      <c r="F31" s="3" t="s">
        <v>8</v>
      </c>
      <c r="G31" s="177">
        <v>5.7632000000000003</v>
      </c>
      <c r="H31" s="178">
        <v>5.5655999999999999</v>
      </c>
      <c r="I31" s="178">
        <v>7.3800000000000004E-2</v>
      </c>
      <c r="J31" s="178">
        <v>0.12379999999999999</v>
      </c>
      <c r="K31" s="27"/>
    </row>
    <row r="32" spans="1:21" ht="15" thickBot="1">
      <c r="A32" s="3" t="s">
        <v>9</v>
      </c>
      <c r="B32" s="36">
        <v>1.1900000000000001E-3</v>
      </c>
      <c r="C32" s="227"/>
      <c r="D32" s="227"/>
      <c r="E32" s="224"/>
      <c r="F32" s="3" t="s">
        <v>9</v>
      </c>
      <c r="G32" s="177">
        <v>5.7632000000000003</v>
      </c>
      <c r="H32" s="178">
        <v>5.5655999999999999</v>
      </c>
      <c r="I32" s="178">
        <v>7.3800000000000004E-2</v>
      </c>
      <c r="J32" s="178">
        <v>0.12379999999999999</v>
      </c>
      <c r="K32" s="27"/>
    </row>
    <row r="33" spans="1:11" ht="15" thickBot="1">
      <c r="A33" s="3" t="s">
        <v>10</v>
      </c>
      <c r="B33" s="36">
        <v>1.1900000000000001E-3</v>
      </c>
      <c r="C33" s="228"/>
      <c r="D33" s="228"/>
      <c r="E33" s="225"/>
      <c r="F33" s="3" t="s">
        <v>10</v>
      </c>
      <c r="G33" s="177">
        <v>5.7632000000000003</v>
      </c>
      <c r="H33" s="178">
        <v>5.5655999999999999</v>
      </c>
      <c r="I33" s="178">
        <v>7.3800000000000004E-2</v>
      </c>
      <c r="J33" s="178">
        <v>0.12379999999999999</v>
      </c>
      <c r="K33" s="27"/>
    </row>
    <row r="34" spans="1:11" ht="15" thickBot="1">
      <c r="A34" s="3" t="s">
        <v>8</v>
      </c>
      <c r="B34" s="36">
        <v>1.1900000000000001E-3</v>
      </c>
      <c r="C34" s="226" t="s">
        <v>35</v>
      </c>
      <c r="D34" s="226" t="s">
        <v>36</v>
      </c>
      <c r="E34" s="223">
        <v>537.35</v>
      </c>
      <c r="F34" s="3" t="s">
        <v>8</v>
      </c>
      <c r="G34" s="177">
        <v>5.6489000000000003</v>
      </c>
      <c r="H34" s="178">
        <v>5.4407000000000005</v>
      </c>
      <c r="I34" s="178">
        <v>9.1600000000000001E-2</v>
      </c>
      <c r="J34" s="178">
        <v>0.1166</v>
      </c>
      <c r="K34" s="27"/>
    </row>
    <row r="35" spans="1:11" ht="15" thickBot="1">
      <c r="A35" s="3" t="s">
        <v>9</v>
      </c>
      <c r="B35" s="36">
        <v>1.1900000000000001E-3</v>
      </c>
      <c r="C35" s="227"/>
      <c r="D35" s="227"/>
      <c r="E35" s="224"/>
      <c r="F35" s="3" t="s">
        <v>9</v>
      </c>
      <c r="G35" s="177">
        <v>5.6489000000000003</v>
      </c>
      <c r="H35" s="178">
        <v>5.4407000000000005</v>
      </c>
      <c r="I35" s="178">
        <v>9.1600000000000001E-2</v>
      </c>
      <c r="J35" s="178">
        <v>0.1166</v>
      </c>
      <c r="K35" s="27"/>
    </row>
    <row r="36" spans="1:11" ht="15" thickBot="1">
      <c r="A36" s="3" t="s">
        <v>10</v>
      </c>
      <c r="B36" s="36">
        <v>1.1900000000000001E-3</v>
      </c>
      <c r="C36" s="228"/>
      <c r="D36" s="228"/>
      <c r="E36" s="225"/>
      <c r="F36" s="3" t="s">
        <v>10</v>
      </c>
      <c r="G36" s="177">
        <v>5.6489000000000003</v>
      </c>
      <c r="H36" s="178">
        <v>5.4407000000000005</v>
      </c>
      <c r="I36" s="178">
        <v>9.1600000000000001E-2</v>
      </c>
      <c r="J36" s="178">
        <v>0.1166</v>
      </c>
      <c r="K36" s="27"/>
    </row>
    <row r="37" spans="1:11" ht="15.75" customHeight="1" thickBot="1">
      <c r="A37" s="3" t="s">
        <v>8</v>
      </c>
      <c r="B37" s="36">
        <v>1.1900000000000001E-3</v>
      </c>
      <c r="C37" s="226" t="s">
        <v>36</v>
      </c>
      <c r="D37" s="226" t="s">
        <v>37</v>
      </c>
      <c r="E37" s="223">
        <v>494.95</v>
      </c>
      <c r="F37" s="3" t="s">
        <v>8</v>
      </c>
      <c r="G37" s="177">
        <v>4.6398000000000001</v>
      </c>
      <c r="H37" s="178">
        <v>4.4588999999999999</v>
      </c>
      <c r="I37" s="178">
        <v>0.10349999999999999</v>
      </c>
      <c r="J37" s="178">
        <v>7.7399999999999997E-2</v>
      </c>
      <c r="K37" s="27"/>
    </row>
    <row r="38" spans="1:11" ht="15" thickBot="1">
      <c r="A38" s="3" t="s">
        <v>9</v>
      </c>
      <c r="B38" s="36">
        <v>1.1900000000000001E-3</v>
      </c>
      <c r="C38" s="227"/>
      <c r="D38" s="227"/>
      <c r="E38" s="224"/>
      <c r="F38" s="3" t="s">
        <v>9</v>
      </c>
      <c r="G38" s="177">
        <v>4.6398000000000001</v>
      </c>
      <c r="H38" s="178">
        <v>4.4588999999999999</v>
      </c>
      <c r="I38" s="178">
        <v>0.10349999999999999</v>
      </c>
      <c r="J38" s="178">
        <v>7.7399999999999997E-2</v>
      </c>
      <c r="K38" s="27"/>
    </row>
    <row r="39" spans="1:11" ht="15" thickBot="1">
      <c r="A39" s="3" t="s">
        <v>10</v>
      </c>
      <c r="B39" s="36">
        <v>1.1900000000000001E-3</v>
      </c>
      <c r="C39" s="228"/>
      <c r="D39" s="228"/>
      <c r="E39" s="225"/>
      <c r="F39" s="3" t="s">
        <v>10</v>
      </c>
      <c r="G39" s="177">
        <v>4.6398000000000001</v>
      </c>
      <c r="H39" s="178">
        <v>4.4588999999999999</v>
      </c>
      <c r="I39" s="178">
        <v>0.10349999999999999</v>
      </c>
      <c r="J39" s="178">
        <v>7.7399999999999997E-2</v>
      </c>
      <c r="K39" s="27"/>
    </row>
    <row r="40" spans="1:11" ht="15" thickBot="1">
      <c r="A40" s="3" t="s">
        <v>8</v>
      </c>
      <c r="B40" s="36">
        <v>1.1900000000000001E-3</v>
      </c>
      <c r="C40" s="226" t="s">
        <v>37</v>
      </c>
      <c r="D40" s="226"/>
      <c r="E40" s="223">
        <v>489.2</v>
      </c>
      <c r="F40" s="3" t="s">
        <v>8</v>
      </c>
      <c r="G40" s="177">
        <v>4.5030000000000001</v>
      </c>
      <c r="H40" s="178">
        <v>4.3197000000000001</v>
      </c>
      <c r="I40" s="178">
        <v>0.1119</v>
      </c>
      <c r="J40" s="178">
        <v>7.1400000000000005E-2</v>
      </c>
      <c r="K40" s="27"/>
    </row>
    <row r="41" spans="1:11" ht="15" thickBot="1">
      <c r="A41" s="3" t="s">
        <v>9</v>
      </c>
      <c r="B41" s="36">
        <v>1.1900000000000001E-3</v>
      </c>
      <c r="C41" s="227"/>
      <c r="D41" s="227"/>
      <c r="E41" s="224">
        <v>0</v>
      </c>
      <c r="F41" s="3" t="s">
        <v>9</v>
      </c>
      <c r="G41" s="177">
        <v>4.5030000000000001</v>
      </c>
      <c r="H41" s="178">
        <v>4.3197000000000001</v>
      </c>
      <c r="I41" s="178">
        <v>0.1119</v>
      </c>
      <c r="J41" s="178">
        <v>7.1400000000000005E-2</v>
      </c>
      <c r="K41" s="27"/>
    </row>
    <row r="42" spans="1:11" ht="15" thickBot="1">
      <c r="A42" s="3" t="s">
        <v>10</v>
      </c>
      <c r="B42" s="36">
        <v>1.1900000000000001E-3</v>
      </c>
      <c r="C42" s="228"/>
      <c r="D42" s="228"/>
      <c r="E42" s="225">
        <v>0</v>
      </c>
      <c r="F42" s="3" t="s">
        <v>10</v>
      </c>
      <c r="G42" s="177">
        <v>4.5030000000000001</v>
      </c>
      <c r="H42" s="178">
        <v>4.3197000000000001</v>
      </c>
      <c r="I42" s="178">
        <v>0.1119</v>
      </c>
      <c r="J42" s="178">
        <v>7.1400000000000005E-2</v>
      </c>
      <c r="K42" s="27"/>
    </row>
    <row r="43" spans="1:11">
      <c r="C43" s="5" t="s">
        <v>4</v>
      </c>
    </row>
    <row r="49" spans="11:11">
      <c r="K49" s="27"/>
    </row>
  </sheetData>
  <sheetProtection sheet="1" objects="1" scenarios="1"/>
  <mergeCells count="44">
    <mergeCell ref="C28:C30"/>
    <mergeCell ref="D28:D30"/>
    <mergeCell ref="C31:C33"/>
    <mergeCell ref="D31:D33"/>
    <mergeCell ref="C40:C42"/>
    <mergeCell ref="D40:D42"/>
    <mergeCell ref="C34:C36"/>
    <mergeCell ref="D34:D36"/>
    <mergeCell ref="C37:C39"/>
    <mergeCell ref="D37:D39"/>
    <mergeCell ref="C19:C21"/>
    <mergeCell ref="D19:D21"/>
    <mergeCell ref="C22:C24"/>
    <mergeCell ref="D22:D24"/>
    <mergeCell ref="C25:C27"/>
    <mergeCell ref="D25:D27"/>
    <mergeCell ref="C10:C12"/>
    <mergeCell ref="D10:D12"/>
    <mergeCell ref="C13:C15"/>
    <mergeCell ref="D13:D15"/>
    <mergeCell ref="C16:C18"/>
    <mergeCell ref="D16:D18"/>
    <mergeCell ref="X2:AA2"/>
    <mergeCell ref="C4:C6"/>
    <mergeCell ref="D4:D6"/>
    <mergeCell ref="P2:S2"/>
    <mergeCell ref="T2:W2"/>
    <mergeCell ref="C7:C9"/>
    <mergeCell ref="D7:D9"/>
    <mergeCell ref="G1:J1"/>
    <mergeCell ref="G2:J2"/>
    <mergeCell ref="E4:E6"/>
    <mergeCell ref="E7:E9"/>
    <mergeCell ref="E10:E12"/>
    <mergeCell ref="E13:E15"/>
    <mergeCell ref="E16:E18"/>
    <mergeCell ref="E19:E21"/>
    <mergeCell ref="E22:E24"/>
    <mergeCell ref="E40:E42"/>
    <mergeCell ref="E25:E27"/>
    <mergeCell ref="E28:E30"/>
    <mergeCell ref="E31:E33"/>
    <mergeCell ref="E34:E36"/>
    <mergeCell ref="E37:E39"/>
  </mergeCells>
  <phoneticPr fontId="12" type="noConversion"/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F1166-B728-4F2A-AED0-3C77E68B1F50}">
  <dimension ref="A1:AA43"/>
  <sheetViews>
    <sheetView topLeftCell="A29" zoomScaleNormal="100" workbookViewId="0">
      <selection activeCell="D22" sqref="D22:D24"/>
    </sheetView>
  </sheetViews>
  <sheetFormatPr defaultRowHeight="14.5"/>
  <cols>
    <col min="1" max="1" width="11.1796875" customWidth="1"/>
    <col min="2" max="2" width="14.54296875" customWidth="1"/>
    <col min="3" max="4" width="15" style="6" customWidth="1"/>
    <col min="5" max="5" width="16" customWidth="1"/>
    <col min="6" max="6" width="11.1796875" customWidth="1"/>
    <col min="7" max="7" width="9.54296875" customWidth="1"/>
    <col min="8" max="10" width="11.1796875" customWidth="1"/>
    <col min="12" max="12" width="9.81640625" customWidth="1"/>
    <col min="13" max="14" width="11.453125" customWidth="1"/>
    <col min="15" max="27" width="9.81640625" customWidth="1"/>
  </cols>
  <sheetData>
    <row r="1" spans="1:27" ht="46.5" hidden="1" customHeight="1" thickBot="1">
      <c r="A1" s="2"/>
      <c r="C1" s="1" t="s">
        <v>0</v>
      </c>
      <c r="D1" s="1" t="s">
        <v>1</v>
      </c>
      <c r="E1" s="81" t="s">
        <v>2</v>
      </c>
      <c r="F1" s="2"/>
      <c r="G1" s="229" t="s">
        <v>3</v>
      </c>
      <c r="H1" s="230"/>
      <c r="I1" s="230"/>
      <c r="J1" s="231"/>
    </row>
    <row r="2" spans="1:27" ht="46.5" customHeight="1" thickBot="1">
      <c r="A2" s="2"/>
      <c r="C2" s="1" t="s">
        <v>12</v>
      </c>
      <c r="D2" s="1" t="s">
        <v>40</v>
      </c>
      <c r="E2" s="81" t="s">
        <v>41</v>
      </c>
      <c r="F2" s="2"/>
      <c r="G2" s="229" t="s">
        <v>13</v>
      </c>
      <c r="H2" s="230"/>
      <c r="I2" s="230"/>
      <c r="J2" s="231"/>
      <c r="L2" s="8"/>
      <c r="M2" s="9"/>
      <c r="N2" s="9"/>
      <c r="O2" s="9"/>
      <c r="P2" s="234" t="s">
        <v>14</v>
      </c>
      <c r="Q2" s="232"/>
      <c r="R2" s="232"/>
      <c r="S2" s="233"/>
      <c r="T2" s="235" t="s">
        <v>15</v>
      </c>
      <c r="U2" s="236"/>
      <c r="V2" s="236"/>
      <c r="W2" s="237"/>
      <c r="X2" s="232" t="s">
        <v>16</v>
      </c>
      <c r="Y2" s="232"/>
      <c r="Z2" s="232"/>
      <c r="AA2" s="233"/>
    </row>
    <row r="3" spans="1:27" ht="29.5" thickBot="1">
      <c r="A3" s="4" t="s">
        <v>7</v>
      </c>
      <c r="B3" s="82" t="s">
        <v>11</v>
      </c>
      <c r="C3" s="4">
        <v>2022</v>
      </c>
      <c r="D3" s="64"/>
      <c r="E3" s="42" t="s">
        <v>24</v>
      </c>
      <c r="F3" s="4" t="s">
        <v>23</v>
      </c>
      <c r="G3" s="65" t="s">
        <v>20</v>
      </c>
      <c r="H3" s="66" t="s">
        <v>21</v>
      </c>
      <c r="I3" s="81" t="s">
        <v>38</v>
      </c>
      <c r="J3" s="4" t="s">
        <v>22</v>
      </c>
      <c r="K3" s="27"/>
      <c r="L3" s="74" t="s">
        <v>25</v>
      </c>
      <c r="M3" s="75" t="s">
        <v>17</v>
      </c>
      <c r="N3" s="76" t="s">
        <v>18</v>
      </c>
      <c r="O3" s="69" t="s">
        <v>19</v>
      </c>
      <c r="P3" s="70" t="s">
        <v>20</v>
      </c>
      <c r="Q3" s="71" t="s">
        <v>21</v>
      </c>
      <c r="R3" s="71" t="s">
        <v>38</v>
      </c>
      <c r="S3" s="72" t="s">
        <v>22</v>
      </c>
      <c r="T3" s="70" t="s">
        <v>20</v>
      </c>
      <c r="U3" s="71" t="s">
        <v>21</v>
      </c>
      <c r="V3" s="71" t="s">
        <v>38</v>
      </c>
      <c r="W3" s="72" t="s">
        <v>22</v>
      </c>
      <c r="X3" s="70" t="s">
        <v>20</v>
      </c>
      <c r="Y3" s="71" t="s">
        <v>21</v>
      </c>
      <c r="Z3" s="71" t="s">
        <v>38</v>
      </c>
      <c r="AA3" s="72" t="s">
        <v>22</v>
      </c>
    </row>
    <row r="4" spans="1:27" ht="15" thickBot="1">
      <c r="A4" s="3" t="s">
        <v>8</v>
      </c>
      <c r="B4" s="83">
        <f>'2021'!B40</f>
        <v>2.2531999999999999E-4</v>
      </c>
      <c r="C4" s="226"/>
      <c r="D4" s="226" t="s">
        <v>26</v>
      </c>
      <c r="E4" s="238">
        <f>'2021'!E40</f>
        <v>762.96</v>
      </c>
      <c r="F4" s="3" t="s">
        <v>8</v>
      </c>
      <c r="G4" s="177">
        <f>'2021'!G40</f>
        <v>10.4314</v>
      </c>
      <c r="H4" s="178">
        <f>'2021'!H40</f>
        <v>4.1129999999999995</v>
      </c>
      <c r="I4" s="178">
        <f>'2021'!I40</f>
        <v>6.1877000000000004</v>
      </c>
      <c r="J4" s="178">
        <f>'2021'!J40</f>
        <v>0.13070000000000001</v>
      </c>
      <c r="K4" s="27"/>
      <c r="L4" s="67">
        <f t="shared" ref="L4:L16" si="0">$C$3</f>
        <v>2022</v>
      </c>
      <c r="M4" s="10"/>
      <c r="N4" s="77" t="s">
        <v>26</v>
      </c>
      <c r="O4" s="54" cm="1">
        <f t="array" aca="1" ref="O4" ca="1">IF(INDIRECT(ADDRESS(ROW()*3-ROW($L$4)-ROW($F$4),COLUMN($E$2)))=0,"",INDIRECT(ADDRESS(ROW()*3-ROW($L$4)-ROW($F$4),COLUMN($E$2))))</f>
        <v>762.96</v>
      </c>
      <c r="P4" s="58" cm="1">
        <f t="array" aca="1" ref="P4" ca="1">IF(INDIRECT(ADDRESS(ROW()*3-ROW($L$4)-ROW($F$4),COLUMN(G$3)))=0,"",INDIRECT(ADDRESS(ROW()*3-ROW($L$4)-ROW($F$4),COLUMN(G$3))))</f>
        <v>10.4314</v>
      </c>
      <c r="Q4" s="56" cm="1">
        <f t="array" aca="1" ref="Q4" ca="1">IF(INDIRECT(ADDRESS(ROW()*3-ROW($L$4)-ROW($F$4),COLUMN(H$3)))=0,"",INDIRECT(ADDRESS(ROW()*3-ROW($L$4)-ROW($F$4),COLUMN(H$3))))</f>
        <v>4.1129999999999995</v>
      </c>
      <c r="R4" s="56" cm="1">
        <f t="array" aca="1" ref="R4" ca="1">IF(INDIRECT(ADDRESS(ROW()*3-ROW($L$4)-ROW($F$4),COLUMN(I$3)))=0,"",INDIRECT(ADDRESS(ROW()*3-ROW($L$4)-ROW($F$4),COLUMN(I$3))))</f>
        <v>6.1877000000000004</v>
      </c>
      <c r="S4" s="57" cm="1">
        <f t="array" aca="1" ref="S4" ca="1">IF(INDIRECT(ADDRESS(ROW()*3-ROW($L$4)-ROW($F$4),COLUMN(J$3)))=0,"",INDIRECT(ADDRESS(ROW()*3-ROW($L$4)-ROW($F$4),COLUMN(J$3))))</f>
        <v>0.13070000000000001</v>
      </c>
      <c r="T4" s="58" cm="1">
        <f t="array" aca="1" ref="T4" ca="1">IF(INDIRECT(ADDRESS(ROW()*3-ROW($L$4)-ROW($F$4)+1,COLUMN(G$3)))=0,"",INDIRECT(ADDRESS(ROW()*3-ROW($L$4)-ROW($F$4)+1,COLUMN(G$3))))</f>
        <v>10.5458</v>
      </c>
      <c r="U4" s="56" cm="1">
        <f t="array" aca="1" ref="U4" ca="1">IF(INDIRECT(ADDRESS(ROW()*3-ROW($L$4)-ROW($F$4)+1,COLUMN(H$3)))=0,"",INDIRECT(ADDRESS(ROW()*3-ROW($L$4)-ROW($F$4)+1,COLUMN(H$3))))</f>
        <v>4.1580999999999992</v>
      </c>
      <c r="V4" s="56" cm="1">
        <f t="array" aca="1" ref="V4" ca="1">IF(INDIRECT(ADDRESS(ROW()*3-ROW($L$4)-ROW($F$4)+1,COLUMN(I$3)))=0,"",INDIRECT(ADDRESS(ROW()*3-ROW($L$4)-ROW($F$4)+1,COLUMN(I$3))))</f>
        <v>6.2556000000000003</v>
      </c>
      <c r="W4" s="57" cm="1">
        <f t="array" aca="1" ref="W4" ca="1">IF(INDIRECT(ADDRESS(ROW()*3-ROW($L$4)-ROW($F$4)+1,COLUMN(J$3)))=0,"",INDIRECT(ADDRESS(ROW()*3-ROW($L$4)-ROW($F$4)+1,COLUMN(J$3))))</f>
        <v>0.1321</v>
      </c>
      <c r="X4" s="58" cm="1">
        <f t="array" aca="1" ref="X4" ca="1">IF(INDIRECT(ADDRESS(ROW()*3-ROW($L$4)-ROW($F$4),COLUMN(G$3)))=0,"",INDIRECT(ADDRESS(ROW()*3-ROW($L$4)-ROW($F$4)+2,COLUMN(G$3))))</f>
        <v>10.6777</v>
      </c>
      <c r="Y4" s="56" cm="1">
        <f t="array" aca="1" ref="Y4" ca="1">IF(INDIRECT(ADDRESS(ROW()*3-ROW($L$4)-ROW($F$4),COLUMN(H$3)))=0,"",INDIRECT(ADDRESS(ROW()*3-ROW($L$4)-ROW($F$4)+2,COLUMN(H$3))))</f>
        <v>4.2100999999999997</v>
      </c>
      <c r="Z4" s="56" cm="1">
        <f t="array" aca="1" ref="Z4" ca="1">IF(INDIRECT(ADDRESS(ROW()*3-ROW($L$4)-ROW($F$4),COLUMN(I$3)))=0,"",INDIRECT(ADDRESS(ROW()*3-ROW($L$4)-ROW($F$4)+2,COLUMN(I$3))))</f>
        <v>6.3338000000000001</v>
      </c>
      <c r="AA4" s="57" cm="1">
        <f t="array" aca="1" ref="AA4" ca="1">IF(INDIRECT(ADDRESS(ROW()*3-ROW($L$4)-ROW($F$4),COLUMN(J$3)))=0,"",INDIRECT(ADDRESS(ROW()*3-ROW($L$4)-ROW($F$4)+2,COLUMN(J$3))))</f>
        <v>0.1338</v>
      </c>
    </row>
    <row r="5" spans="1:27" ht="15" thickBot="1">
      <c r="A5" s="3" t="s">
        <v>9</v>
      </c>
      <c r="B5" s="83">
        <f>'2021'!B41</f>
        <v>2.2779000000000001E-4</v>
      </c>
      <c r="C5" s="227"/>
      <c r="D5" s="227"/>
      <c r="E5" s="239">
        <f>'2021'!E41</f>
        <v>0</v>
      </c>
      <c r="F5" s="3" t="s">
        <v>9</v>
      </c>
      <c r="G5" s="177">
        <f>'2021'!G41</f>
        <v>10.5458</v>
      </c>
      <c r="H5" s="178">
        <f>'2021'!H41</f>
        <v>4.1580999999999992</v>
      </c>
      <c r="I5" s="178">
        <f>'2021'!I41</f>
        <v>6.2556000000000003</v>
      </c>
      <c r="J5" s="178">
        <f>'2021'!J41</f>
        <v>0.1321</v>
      </c>
      <c r="K5" s="27"/>
      <c r="L5" s="67">
        <f t="shared" si="0"/>
        <v>2022</v>
      </c>
      <c r="M5" s="10" t="s">
        <v>26</v>
      </c>
      <c r="N5" s="77" t="s">
        <v>27</v>
      </c>
      <c r="O5" s="54" cm="1">
        <f t="array" aca="1" ref="O5" ca="1">IF(INDIRECT(ADDRESS(ROW()*3-ROW($L$4)-ROW($F$4),COLUMN($E$2)))=0,"",INDIRECT(ADDRESS(ROW()*3-ROW($L$4)-ROW($F$4),COLUMN($E$2))))</f>
        <v>716.93</v>
      </c>
      <c r="P5" s="58" cm="1">
        <f t="array" aca="1" ref="P5" ca="1">IF(INDIRECT(ADDRESS(ROW()*3-ROW($L$4)-ROW($F$4),COLUMN(G$3)))=0,"",INDIRECT(ADDRESS(ROW()*3-ROW($L$4)-ROW($F$4),COLUMN(G$3))))</f>
        <v>9.1629000000000005</v>
      </c>
      <c r="Q5" s="56" cm="1">
        <f t="array" aca="1" ref="Q5" ca="1">IF(INDIRECT(ADDRESS(ROW()*3-ROW($L$4)-ROW($F$4),COLUMN(H$3)))=0,"",INDIRECT(ADDRESS(ROW()*3-ROW($L$4)-ROW($F$4),COLUMN(H$3))))</f>
        <v>4.0203000000000007</v>
      </c>
      <c r="R5" s="56" cm="1">
        <f t="array" aca="1" ref="R5" ca="1">IF(INDIRECT(ADDRESS(ROW()*3-ROW($L$4)-ROW($F$4),COLUMN(I$3)))=0,"",INDIRECT(ADDRESS(ROW()*3-ROW($L$4)-ROW($F$4),COLUMN(I$3))))</f>
        <v>4.9955999999999996</v>
      </c>
      <c r="S5" s="57" cm="1">
        <f t="array" aca="1" ref="S5" ca="1">IF(INDIRECT(ADDRESS(ROW()*3-ROW($L$4)-ROW($F$4),COLUMN(J$3)))=0,"",INDIRECT(ADDRESS(ROW()*3-ROW($L$4)-ROW($F$4),COLUMN(J$3))))</f>
        <v>0.14699999999999999</v>
      </c>
      <c r="T5" s="58" cm="1">
        <f t="array" aca="1" ref="T5" ca="1">IF(INDIRECT(ADDRESS(ROW()*3-ROW($L$4)-ROW($F$4)+1,COLUMN(G$3)))=0,"",INDIRECT(ADDRESS(ROW()*3-ROW($L$4)-ROW($F$4)+1,COLUMN(G$3))))</f>
        <v>9.2607999999999997</v>
      </c>
      <c r="U5" s="56" cm="1">
        <f t="array" aca="1" ref="U5" ca="1">IF(INDIRECT(ADDRESS(ROW()*3-ROW($L$4)-ROW($F$4)+1,COLUMN(H$3)))=0,"",INDIRECT(ADDRESS(ROW()*3-ROW($L$4)-ROW($F$4)+1,COLUMN(H$3))))</f>
        <v>4.0631999999999993</v>
      </c>
      <c r="V5" s="56" cm="1">
        <f t="array" aca="1" ref="V5" ca="1">IF(INDIRECT(ADDRESS(ROW()*3-ROW($L$4)-ROW($F$4)+1,COLUMN(I$3)))=0,"",INDIRECT(ADDRESS(ROW()*3-ROW($L$4)-ROW($F$4)+1,COLUMN(I$3))))</f>
        <v>5.0490000000000004</v>
      </c>
      <c r="W5" s="57" cm="1">
        <f t="array" aca="1" ref="W5" ca="1">IF(INDIRECT(ADDRESS(ROW()*3-ROW($L$4)-ROW($F$4)+1,COLUMN(J$3)))=0,"",INDIRECT(ADDRESS(ROW()*3-ROW($L$4)-ROW($F$4)+1,COLUMN(J$3))))</f>
        <v>0.14860000000000001</v>
      </c>
      <c r="X5" s="58" cm="1">
        <f t="array" aca="1" ref="X5" ca="1">IF(INDIRECT(ADDRESS(ROW()*3-ROW($L$4)-ROW($F$4),COLUMN(G$3)))=0,"",INDIRECT(ADDRESS(ROW()*3-ROW($L$4)-ROW($F$4)+2,COLUMN(G$3))))</f>
        <v>9.3737999999999992</v>
      </c>
      <c r="Y5" s="56" cm="1">
        <f t="array" aca="1" ref="Y5" ca="1">IF(INDIRECT(ADDRESS(ROW()*3-ROW($L$4)-ROW($F$4),COLUMN(H$3)))=0,"",INDIRECT(ADDRESS(ROW()*3-ROW($L$4)-ROW($F$4)+2,COLUMN(H$3))))</f>
        <v>4.1127999999999991</v>
      </c>
      <c r="Z5" s="56" cm="1">
        <f t="array" aca="1" ref="Z5" ca="1">IF(INDIRECT(ADDRESS(ROW()*3-ROW($L$4)-ROW($F$4),COLUMN(I$3)))=0,"",INDIRECT(ADDRESS(ROW()*3-ROW($L$4)-ROW($F$4)+2,COLUMN(I$3))))</f>
        <v>5.1105999999999998</v>
      </c>
      <c r="AA5" s="57" cm="1">
        <f t="array" aca="1" ref="AA5" ca="1">IF(INDIRECT(ADDRESS(ROW()*3-ROW($L$4)-ROW($F$4),COLUMN(J$3)))=0,"",INDIRECT(ADDRESS(ROW()*3-ROW($L$4)-ROW($F$4)+2,COLUMN(J$3))))</f>
        <v>0.15040000000000001</v>
      </c>
    </row>
    <row r="6" spans="1:27" ht="15" thickBot="1">
      <c r="A6" s="3" t="s">
        <v>10</v>
      </c>
      <c r="B6" s="83">
        <f>'2021'!B42</f>
        <v>2.3064E-4</v>
      </c>
      <c r="C6" s="228"/>
      <c r="D6" s="228"/>
      <c r="E6" s="240">
        <f>'2021'!E42</f>
        <v>0</v>
      </c>
      <c r="F6" s="3" t="s">
        <v>10</v>
      </c>
      <c r="G6" s="177">
        <f>'2021'!G42</f>
        <v>10.6777</v>
      </c>
      <c r="H6" s="178">
        <f>'2021'!H42</f>
        <v>4.2100999999999997</v>
      </c>
      <c r="I6" s="178">
        <f>'2021'!I42</f>
        <v>6.3338000000000001</v>
      </c>
      <c r="J6" s="178">
        <f>'2021'!J42</f>
        <v>0.1338</v>
      </c>
      <c r="K6" s="27"/>
      <c r="L6" s="67">
        <f t="shared" si="0"/>
        <v>2022</v>
      </c>
      <c r="M6" s="10" t="s">
        <v>27</v>
      </c>
      <c r="N6" s="77" t="s">
        <v>28</v>
      </c>
      <c r="O6" s="54" cm="1">
        <f t="array" aca="1" ref="O6" ca="1">IF(INDIRECT(ADDRESS(ROW()*3-ROW($L$4)-ROW($F$4),COLUMN($E$2)))=0,"",INDIRECT(ADDRESS(ROW()*3-ROW($L$4)-ROW($F$4),COLUMN($E$2))))</f>
        <v>687.06</v>
      </c>
      <c r="P6" s="58" cm="1">
        <f t="array" aca="1" ref="P6" ca="1">IF(INDIRECT(ADDRESS(ROW()*3-ROW($L$4)-ROW($F$4),COLUMN(G$3)))=0,"",INDIRECT(ADDRESS(ROW()*3-ROW($L$4)-ROW($F$4),COLUMN(G$3))))</f>
        <v>8.5063999999999993</v>
      </c>
      <c r="Q6" s="56" cm="1">
        <f t="array" aca="1" ref="Q6" ca="1">IF(INDIRECT(ADDRESS(ROW()*3-ROW($L$4)-ROW($F$4),COLUMN(H$3)))=0,"",INDIRECT(ADDRESS(ROW()*3-ROW($L$4)-ROW($F$4),COLUMN(H$3))))</f>
        <v>4.6695999999999991</v>
      </c>
      <c r="R6" s="56" cm="1">
        <f t="array" aca="1" ref="R6" ca="1">IF(INDIRECT(ADDRESS(ROW()*3-ROW($L$4)-ROW($F$4),COLUMN(I$3)))=0,"",INDIRECT(ADDRESS(ROW()*3-ROW($L$4)-ROW($F$4),COLUMN(I$3))))</f>
        <v>3.7381000000000002</v>
      </c>
      <c r="S6" s="57" cm="1">
        <f t="array" aca="1" ref="S6" ca="1">IF(INDIRECT(ADDRESS(ROW()*3-ROW($L$4)-ROW($F$4),COLUMN(J$3)))=0,"",INDIRECT(ADDRESS(ROW()*3-ROW($L$4)-ROW($F$4),COLUMN(J$3))))</f>
        <v>9.8699999999999996E-2</v>
      </c>
      <c r="T6" s="58" cm="1">
        <f t="array" aca="1" ref="T6" ca="1">IF(INDIRECT(ADDRESS(ROW()*3-ROW($L$4)-ROW($F$4)+1,COLUMN(G$3)))=0,"",INDIRECT(ADDRESS(ROW()*3-ROW($L$4)-ROW($F$4)+1,COLUMN(G$3))))</f>
        <v>8.5974000000000004</v>
      </c>
      <c r="U6" s="56" cm="1">
        <f t="array" aca="1" ref="U6" ca="1">IF(INDIRECT(ADDRESS(ROW()*3-ROW($L$4)-ROW($F$4)+1,COLUMN(H$3)))=0,"",INDIRECT(ADDRESS(ROW()*3-ROW($L$4)-ROW($F$4)+1,COLUMN(H$3))))</f>
        <v>4.7196999999999996</v>
      </c>
      <c r="V6" s="56" cm="1">
        <f t="array" aca="1" ref="V6" ca="1">IF(INDIRECT(ADDRESS(ROW()*3-ROW($L$4)-ROW($F$4)+1,COLUMN(I$3)))=0,"",INDIRECT(ADDRESS(ROW()*3-ROW($L$4)-ROW($F$4)+1,COLUMN(I$3))))</f>
        <v>3.778</v>
      </c>
      <c r="W6" s="57" cm="1">
        <f t="array" aca="1" ref="W6" ca="1">IF(INDIRECT(ADDRESS(ROW()*3-ROW($L$4)-ROW($F$4)+1,COLUMN(J$3)))=0,"",INDIRECT(ADDRESS(ROW()*3-ROW($L$4)-ROW($F$4)+1,COLUMN(J$3))))</f>
        <v>9.9699999999999997E-2</v>
      </c>
      <c r="X6" s="58" cm="1">
        <f t="array" aca="1" ref="X6" ca="1">IF(INDIRECT(ADDRESS(ROW()*3-ROW($L$4)-ROW($F$4),COLUMN(G$3)))=0,"",INDIRECT(ADDRESS(ROW()*3-ROW($L$4)-ROW($F$4)+2,COLUMN(G$3))))</f>
        <v>8.7022999999999993</v>
      </c>
      <c r="Y6" s="56" cm="1">
        <f t="array" aca="1" ref="Y6" ca="1">IF(INDIRECT(ADDRESS(ROW()*3-ROW($L$4)-ROW($F$4),COLUMN(H$3)))=0,"",INDIRECT(ADDRESS(ROW()*3-ROW($L$4)-ROW($F$4)+2,COLUMN(H$3))))</f>
        <v>4.7772999999999994</v>
      </c>
      <c r="Z6" s="56" cm="1">
        <f t="array" aca="1" ref="Z6" ca="1">IF(INDIRECT(ADDRESS(ROW()*3-ROW($L$4)-ROW($F$4),COLUMN(I$3)))=0,"",INDIRECT(ADDRESS(ROW()*3-ROW($L$4)-ROW($F$4)+2,COLUMN(I$3))))</f>
        <v>3.8241000000000001</v>
      </c>
      <c r="AA6" s="57" cm="1">
        <f t="array" aca="1" ref="AA6" ca="1">IF(INDIRECT(ADDRESS(ROW()*3-ROW($L$4)-ROW($F$4),COLUMN(J$3)))=0,"",INDIRECT(ADDRESS(ROW()*3-ROW($L$4)-ROW($F$4)+2,COLUMN(J$3))))</f>
        <v>0.1009</v>
      </c>
    </row>
    <row r="7" spans="1:27" ht="15" thickBot="1">
      <c r="A7" s="3" t="s">
        <v>8</v>
      </c>
      <c r="B7" s="84">
        <v>2.1976999999999999E-4</v>
      </c>
      <c r="C7" s="226" t="s">
        <v>26</v>
      </c>
      <c r="D7" s="226" t="s">
        <v>27</v>
      </c>
      <c r="E7" s="238">
        <v>716.93</v>
      </c>
      <c r="F7" s="3" t="s">
        <v>8</v>
      </c>
      <c r="G7" s="177">
        <v>9.1629000000000005</v>
      </c>
      <c r="H7" s="178">
        <f t="shared" ref="H7:H15" si="1">G7-I7-J7</f>
        <v>4.0203000000000007</v>
      </c>
      <c r="I7" s="178">
        <v>4.9955999999999996</v>
      </c>
      <c r="J7" s="178">
        <v>0.14699999999999999</v>
      </c>
      <c r="K7" s="27"/>
      <c r="L7" s="67">
        <f t="shared" si="0"/>
        <v>2022</v>
      </c>
      <c r="M7" s="10" t="s">
        <v>28</v>
      </c>
      <c r="N7" s="77" t="s">
        <v>29</v>
      </c>
      <c r="O7" s="54" cm="1">
        <f t="array" aca="1" ref="O7" ca="1">IF(INDIRECT(ADDRESS(ROW()*3-ROW($L$4)-ROW($F$4),COLUMN($E$2)))=0,"",INDIRECT(ADDRESS(ROW()*3-ROW($L$4)-ROW($F$4),COLUMN($E$2))))</f>
        <v>845.4</v>
      </c>
      <c r="P7" s="58" cm="1">
        <f t="array" aca="1" ref="P7" ca="1">IF(INDIRECT(ADDRESS(ROW()*3-ROW($L$4)-ROW($F$4),COLUMN(G$3)))=0,"",INDIRECT(ADDRESS(ROW()*3-ROW($L$4)-ROW($F$4),COLUMN(G$3))))</f>
        <v>11.9863</v>
      </c>
      <c r="Q7" s="56" cm="1">
        <f t="array" aca="1" ref="Q7" ca="1">IF(INDIRECT(ADDRESS(ROW()*3-ROW($L$4)-ROW($F$4),COLUMN(H$3)))=0,"",INDIRECT(ADDRESS(ROW()*3-ROW($L$4)-ROW($F$4),COLUMN(H$3))))</f>
        <v>5.5706000000000007</v>
      </c>
      <c r="R7" s="56" cm="1">
        <f t="array" aca="1" ref="R7" ca="1">IF(INDIRECT(ADDRESS(ROW()*3-ROW($L$4)-ROW($F$4),COLUMN(I$3)))=0,"",INDIRECT(ADDRESS(ROW()*3-ROW($L$4)-ROW($F$4),COLUMN(I$3))))</f>
        <v>6.2908999999999997</v>
      </c>
      <c r="S7" s="57" cm="1">
        <f t="array" aca="1" ref="S7" ca="1">IF(INDIRECT(ADDRESS(ROW()*3-ROW($L$4)-ROW($F$4),COLUMN(J$3)))=0,"",INDIRECT(ADDRESS(ROW()*3-ROW($L$4)-ROW($F$4),COLUMN(J$3))))</f>
        <v>0.12479999999999999</v>
      </c>
      <c r="T7" s="58" cm="1">
        <f t="array" aca="1" ref="T7" ca="1">IF(INDIRECT(ADDRESS(ROW()*3-ROW($L$4)-ROW($F$4)+1,COLUMN(G$3)))=0,"",INDIRECT(ADDRESS(ROW()*3-ROW($L$4)-ROW($F$4)+1,COLUMN(G$3))))</f>
        <v>12.1144</v>
      </c>
      <c r="U7" s="56" cm="1">
        <f t="array" aca="1" ref="U7" ca="1">IF(INDIRECT(ADDRESS(ROW()*3-ROW($L$4)-ROW($F$4)+1,COLUMN(H$3)))=0,"",INDIRECT(ADDRESS(ROW()*3-ROW($L$4)-ROW($F$4)+1,COLUMN(H$3))))</f>
        <v>5.63</v>
      </c>
      <c r="V7" s="56" cm="1">
        <f t="array" aca="1" ref="V7" ca="1">IF(INDIRECT(ADDRESS(ROW()*3-ROW($L$4)-ROW($F$4)+1,COLUMN(I$3)))=0,"",INDIRECT(ADDRESS(ROW()*3-ROW($L$4)-ROW($F$4)+1,COLUMN(I$3))))</f>
        <v>6.3582000000000001</v>
      </c>
      <c r="W7" s="57" cm="1">
        <f t="array" aca="1" ref="W7" ca="1">IF(INDIRECT(ADDRESS(ROW()*3-ROW($L$4)-ROW($F$4)+1,COLUMN(J$3)))=0,"",INDIRECT(ADDRESS(ROW()*3-ROW($L$4)-ROW($F$4)+1,COLUMN(J$3))))</f>
        <v>0.12620000000000001</v>
      </c>
      <c r="X7" s="58" cm="1">
        <f t="array" aca="1" ref="X7" ca="1">IF(INDIRECT(ADDRESS(ROW()*3-ROW($L$4)-ROW($F$4),COLUMN(G$3)))=0,"",INDIRECT(ADDRESS(ROW()*3-ROW($L$4)-ROW($F$4)+2,COLUMN(G$3))))</f>
        <v>12.2622</v>
      </c>
      <c r="Y7" s="56" cm="1">
        <f t="array" aca="1" ref="Y7" ca="1">IF(INDIRECT(ADDRESS(ROW()*3-ROW($L$4)-ROW($F$4),COLUMN(H$3)))=0,"",INDIRECT(ADDRESS(ROW()*3-ROW($L$4)-ROW($F$4)+2,COLUMN(H$3))))</f>
        <v>5.6986999999999997</v>
      </c>
      <c r="Z7" s="56" cm="1">
        <f t="array" aca="1" ref="Z7" ca="1">IF(INDIRECT(ADDRESS(ROW()*3-ROW($L$4)-ROW($F$4),COLUMN(I$3)))=0,"",INDIRECT(ADDRESS(ROW()*3-ROW($L$4)-ROW($F$4)+2,COLUMN(I$3))))</f>
        <v>6.4358000000000004</v>
      </c>
      <c r="AA7" s="57" cm="1">
        <f t="array" aca="1" ref="AA7" ca="1">IF(INDIRECT(ADDRESS(ROW()*3-ROW($L$4)-ROW($F$4),COLUMN(J$3)))=0,"",INDIRECT(ADDRESS(ROW()*3-ROW($L$4)-ROW($F$4)+2,COLUMN(J$3))))</f>
        <v>0.12770000000000001</v>
      </c>
    </row>
    <row r="8" spans="1:27" ht="15" thickBot="1">
      <c r="A8" s="3" t="s">
        <v>9</v>
      </c>
      <c r="B8" s="84">
        <v>2.2211999999999999E-4</v>
      </c>
      <c r="C8" s="227"/>
      <c r="D8" s="227"/>
      <c r="E8" s="239"/>
      <c r="F8" s="3" t="s">
        <v>9</v>
      </c>
      <c r="G8" s="177">
        <v>9.2607999999999997</v>
      </c>
      <c r="H8" s="178">
        <f t="shared" si="1"/>
        <v>4.0631999999999993</v>
      </c>
      <c r="I8" s="178">
        <v>5.0490000000000004</v>
      </c>
      <c r="J8" s="178">
        <v>0.14860000000000001</v>
      </c>
      <c r="K8" s="27"/>
      <c r="L8" s="67">
        <f t="shared" si="0"/>
        <v>2022</v>
      </c>
      <c r="M8" s="10" t="s">
        <v>29</v>
      </c>
      <c r="N8" s="77" t="s">
        <v>30</v>
      </c>
      <c r="O8" s="54" cm="1">
        <f t="array" aca="1" ref="O8" ca="1">IF(INDIRECT(ADDRESS(ROW()*3-ROW($L$4)-ROW($F$4),COLUMN($E$2)))=0,"",INDIRECT(ADDRESS(ROW()*3-ROW($L$4)-ROW($F$4),COLUMN($E$2))))</f>
        <v>873.58</v>
      </c>
      <c r="P8" s="58" cm="1">
        <f t="array" aca="1" ref="P8" ca="1">IF(INDIRECT(ADDRESS(ROW()*3-ROW($L$4)-ROW($F$4),COLUMN(G$3)))=0,"",INDIRECT(ADDRESS(ROW()*3-ROW($L$4)-ROW($F$4),COLUMN(G$3))))</f>
        <v>12.605600000000001</v>
      </c>
      <c r="Q8" s="56" cm="1">
        <f t="array" aca="1" ref="Q8" ca="1">IF(INDIRECT(ADDRESS(ROW()*3-ROW($L$4)-ROW($F$4),COLUMN(H$3)))=0,"",INDIRECT(ADDRESS(ROW()*3-ROW($L$4)-ROW($F$4),COLUMN(H$3))))</f>
        <v>6.8895999999999997</v>
      </c>
      <c r="R8" s="56" cm="1">
        <f t="array" aca="1" ref="R8" ca="1">IF(INDIRECT(ADDRESS(ROW()*3-ROW($L$4)-ROW($F$4),COLUMN(I$3)))=0,"",INDIRECT(ADDRESS(ROW()*3-ROW($L$4)-ROW($F$4),COLUMN(I$3))))</f>
        <v>5.5617000000000001</v>
      </c>
      <c r="S8" s="57" cm="1">
        <f t="array" aca="1" ref="S8" ca="1">IF(INDIRECT(ADDRESS(ROW()*3-ROW($L$4)-ROW($F$4),COLUMN(J$3)))=0,"",INDIRECT(ADDRESS(ROW()*3-ROW($L$4)-ROW($F$4),COLUMN(J$3))))</f>
        <v>0.15429999999999999</v>
      </c>
      <c r="T8" s="58" cm="1">
        <f t="array" aca="1" ref="T8" ca="1">IF(INDIRECT(ADDRESS(ROW()*3-ROW($L$4)-ROW($F$4)+1,COLUMN(G$3)))=0,"",INDIRECT(ADDRESS(ROW()*3-ROW($L$4)-ROW($F$4)+1,COLUMN(G$3))))</f>
        <v>12.740399999999999</v>
      </c>
      <c r="U8" s="56" cm="1">
        <f t="array" aca="1" ref="U8" ca="1">IF(INDIRECT(ADDRESS(ROW()*3-ROW($L$4)-ROW($F$4)+1,COLUMN(H$3)))=0,"",INDIRECT(ADDRESS(ROW()*3-ROW($L$4)-ROW($F$4)+1,COLUMN(H$3))))</f>
        <v>6.9633000000000003</v>
      </c>
      <c r="V8" s="56" cm="1">
        <f t="array" aca="1" ref="V8" ca="1">IF(INDIRECT(ADDRESS(ROW()*3-ROW($L$4)-ROW($F$4)+1,COLUMN(I$3)))=0,"",INDIRECT(ADDRESS(ROW()*3-ROW($L$4)-ROW($F$4)+1,COLUMN(I$3))))</f>
        <v>5.6212</v>
      </c>
      <c r="W8" s="57" cm="1">
        <f t="array" aca="1" ref="W8" ca="1">IF(INDIRECT(ADDRESS(ROW()*3-ROW($L$4)-ROW($F$4)+1,COLUMN(J$3)))=0,"",INDIRECT(ADDRESS(ROW()*3-ROW($L$4)-ROW($F$4)+1,COLUMN(J$3))))</f>
        <v>0.15590000000000001</v>
      </c>
      <c r="X8" s="58" cm="1">
        <f t="array" aca="1" ref="X8" ca="1">IF(INDIRECT(ADDRESS(ROW()*3-ROW($L$4)-ROW($F$4),COLUMN(G$3)))=0,"",INDIRECT(ADDRESS(ROW()*3-ROW($L$4)-ROW($F$4)+2,COLUMN(G$3))))</f>
        <v>12.895799999999999</v>
      </c>
      <c r="Y8" s="56" cm="1">
        <f t="array" aca="1" ref="Y8" ca="1">IF(INDIRECT(ADDRESS(ROW()*3-ROW($L$4)-ROW($F$4),COLUMN(H$3)))=0,"",INDIRECT(ADDRESS(ROW()*3-ROW($L$4)-ROW($F$4)+2,COLUMN(H$3))))</f>
        <v>7.0481999999999996</v>
      </c>
      <c r="Z8" s="56" cm="1">
        <f t="array" aca="1" ref="Z8" ca="1">IF(INDIRECT(ADDRESS(ROW()*3-ROW($L$4)-ROW($F$4),COLUMN(I$3)))=0,"",INDIRECT(ADDRESS(ROW()*3-ROW($L$4)-ROW($F$4)+2,COLUMN(I$3))))</f>
        <v>5.6898</v>
      </c>
      <c r="AA8" s="57" cm="1">
        <f t="array" aca="1" ref="AA8" ca="1">IF(INDIRECT(ADDRESS(ROW()*3-ROW($L$4)-ROW($F$4),COLUMN(J$3)))=0,"",INDIRECT(ADDRESS(ROW()*3-ROW($L$4)-ROW($F$4)+2,COLUMN(J$3))))</f>
        <v>0.1578</v>
      </c>
    </row>
    <row r="9" spans="1:27" ht="15" thickBot="1">
      <c r="A9" s="3" t="s">
        <v>10</v>
      </c>
      <c r="B9" s="84">
        <v>2.2483E-4</v>
      </c>
      <c r="C9" s="228"/>
      <c r="D9" s="228"/>
      <c r="E9" s="240"/>
      <c r="F9" s="3" t="s">
        <v>10</v>
      </c>
      <c r="G9" s="177">
        <v>9.3737999999999992</v>
      </c>
      <c r="H9" s="178">
        <f t="shared" si="1"/>
        <v>4.1127999999999991</v>
      </c>
      <c r="I9" s="178">
        <v>5.1105999999999998</v>
      </c>
      <c r="J9" s="178">
        <v>0.15040000000000001</v>
      </c>
      <c r="K9" s="27"/>
      <c r="L9" s="67">
        <f t="shared" si="0"/>
        <v>2022</v>
      </c>
      <c r="M9" s="10" t="s">
        <v>30</v>
      </c>
      <c r="N9" s="77" t="s">
        <v>31</v>
      </c>
      <c r="O9" s="54" cm="1">
        <f t="array" aca="1" ref="O9" ca="1">IF(INDIRECT(ADDRESS(ROW()*3-ROW($L$4)-ROW($F$4),COLUMN($E$2)))=0,"",INDIRECT(ADDRESS(ROW()*3-ROW($L$4)-ROW($F$4),COLUMN($E$2))))</f>
        <v>930.29</v>
      </c>
      <c r="P9" s="58" cm="1">
        <f t="array" aca="1" ref="P9" ca="1">IF(INDIRECT(ADDRESS(ROW()*3-ROW($L$4)-ROW($F$4),COLUMN(G$3)))=0,"",INDIRECT(ADDRESS(ROW()*3-ROW($L$4)-ROW($F$4),COLUMN(G$3))))</f>
        <v>13.851900000000001</v>
      </c>
      <c r="Q9" s="56" cm="1">
        <f t="array" aca="1" ref="Q9" ca="1">IF(INDIRECT(ADDRESS(ROW()*3-ROW($L$4)-ROW($F$4),COLUMN(H$3)))=0,"",INDIRECT(ADDRESS(ROW()*3-ROW($L$4)-ROW($F$4),COLUMN(H$3))))</f>
        <v>7.1302000000000003</v>
      </c>
      <c r="R9" s="56" cm="1">
        <f t="array" aca="1" ref="R9" ca="1">IF(INDIRECT(ADDRESS(ROW()*3-ROW($L$4)-ROW($F$4),COLUMN(I$3)))=0,"",INDIRECT(ADDRESS(ROW()*3-ROW($L$4)-ROW($F$4),COLUMN(I$3))))</f>
        <v>6.6486999999999998</v>
      </c>
      <c r="S9" s="57" cm="1">
        <f t="array" aca="1" ref="S9" ca="1">IF(INDIRECT(ADDRESS(ROW()*3-ROW($L$4)-ROW($F$4),COLUMN(J$3)))=0,"",INDIRECT(ADDRESS(ROW()*3-ROW($L$4)-ROW($F$4),COLUMN(J$3))))</f>
        <v>7.2999999999999995E-2</v>
      </c>
      <c r="T9" s="58" cm="1">
        <f t="array" aca="1" ref="T9" ca="1">IF(INDIRECT(ADDRESS(ROW()*3-ROW($L$4)-ROW($F$4)+1,COLUMN(G$3)))=0,"",INDIRECT(ADDRESS(ROW()*3-ROW($L$4)-ROW($F$4)+1,COLUMN(G$3))))</f>
        <v>14</v>
      </c>
      <c r="U9" s="56" cm="1">
        <f t="array" aca="1" ref="U9" ca="1">IF(INDIRECT(ADDRESS(ROW()*3-ROW($L$4)-ROW($F$4)+1,COLUMN(H$3)))=0,"",INDIRECT(ADDRESS(ROW()*3-ROW($L$4)-ROW($F$4)+1,COLUMN(H$3))))</f>
        <v>7.2065000000000001</v>
      </c>
      <c r="V9" s="56" cm="1">
        <f t="array" aca="1" ref="V9" ca="1">IF(INDIRECT(ADDRESS(ROW()*3-ROW($L$4)-ROW($F$4)+1,COLUMN(I$3)))=0,"",INDIRECT(ADDRESS(ROW()*3-ROW($L$4)-ROW($F$4)+1,COLUMN(I$3))))</f>
        <v>6.7198000000000002</v>
      </c>
      <c r="W9" s="57" cm="1">
        <f t="array" aca="1" ref="W9" ca="1">IF(INDIRECT(ADDRESS(ROW()*3-ROW($L$4)-ROW($F$4)+1,COLUMN(J$3)))=0,"",INDIRECT(ADDRESS(ROW()*3-ROW($L$4)-ROW($F$4)+1,COLUMN(J$3))))</f>
        <v>7.3700000000000002E-2</v>
      </c>
      <c r="X9" s="58" cm="1">
        <f t="array" aca="1" ref="X9" ca="1">IF(INDIRECT(ADDRESS(ROW()*3-ROW($L$4)-ROW($F$4),COLUMN(G$3)))=0,"",INDIRECT(ADDRESS(ROW()*3-ROW($L$4)-ROW($F$4)+2,COLUMN(G$3))))</f>
        <v>14.1708</v>
      </c>
      <c r="Y9" s="56" cm="1">
        <f t="array" aca="1" ref="Y9" ca="1">IF(INDIRECT(ADDRESS(ROW()*3-ROW($L$4)-ROW($F$4),COLUMN(H$3)))=0,"",INDIRECT(ADDRESS(ROW()*3-ROW($L$4)-ROW($F$4)+2,COLUMN(H$3))))</f>
        <v>7.2944000000000004</v>
      </c>
      <c r="Z9" s="56" cm="1">
        <f t="array" aca="1" ref="Z9" ca="1">IF(INDIRECT(ADDRESS(ROW()*3-ROW($L$4)-ROW($F$4),COLUMN(I$3)))=0,"",INDIRECT(ADDRESS(ROW()*3-ROW($L$4)-ROW($F$4)+2,COLUMN(I$3))))</f>
        <v>6.8018000000000001</v>
      </c>
      <c r="AA9" s="57" cm="1">
        <f t="array" aca="1" ref="AA9" ca="1">IF(INDIRECT(ADDRESS(ROW()*3-ROW($L$4)-ROW($F$4),COLUMN(J$3)))=0,"",INDIRECT(ADDRESS(ROW()*3-ROW($L$4)-ROW($F$4)+2,COLUMN(J$3))))</f>
        <v>7.46E-2</v>
      </c>
    </row>
    <row r="10" spans="1:27" ht="15" thickBot="1">
      <c r="A10" s="3" t="s">
        <v>8</v>
      </c>
      <c r="B10" s="84">
        <v>2.1976999999999999E-4</v>
      </c>
      <c r="C10" s="226" t="s">
        <v>27</v>
      </c>
      <c r="D10" s="226" t="s">
        <v>28</v>
      </c>
      <c r="E10" s="238">
        <v>687.06</v>
      </c>
      <c r="F10" s="3" t="s">
        <v>8</v>
      </c>
      <c r="G10" s="177">
        <v>8.5063999999999993</v>
      </c>
      <c r="H10" s="178">
        <f t="shared" si="1"/>
        <v>4.6695999999999991</v>
      </c>
      <c r="I10" s="178">
        <v>3.7381000000000002</v>
      </c>
      <c r="J10" s="178">
        <v>9.8699999999999996E-2</v>
      </c>
      <c r="K10" s="27"/>
      <c r="L10" s="67">
        <f t="shared" si="0"/>
        <v>2022</v>
      </c>
      <c r="M10" s="10" t="s">
        <v>31</v>
      </c>
      <c r="N10" s="77" t="s">
        <v>32</v>
      </c>
      <c r="O10" s="54" cm="1">
        <f t="array" aca="1" ref="O10" ca="1">IF(INDIRECT(ADDRESS(ROW()*3-ROW($L$4)-ROW($F$4),COLUMN($E$2)))=0,"",INDIRECT(ADDRESS(ROW()*3-ROW($L$4)-ROW($F$4),COLUMN($E$2))))</f>
        <v>1061.5</v>
      </c>
      <c r="P10" s="58" cm="1">
        <f t="array" aca="1" ref="P10" ca="1">IF(INDIRECT(ADDRESS(ROW()*3-ROW($L$4)-ROW($F$4),COLUMN(G$3)))=0,"",INDIRECT(ADDRESS(ROW()*3-ROW($L$4)-ROW($F$4),COLUMN(G$3))))</f>
        <v>18.191500000000001</v>
      </c>
      <c r="Q10" s="56" cm="1">
        <f t="array" aca="1" ref="Q10" ca="1">IF(INDIRECT(ADDRESS(ROW()*3-ROW($L$4)-ROW($F$4),COLUMN(H$3)))=0,"",INDIRECT(ADDRESS(ROW()*3-ROW($L$4)-ROW($F$4),COLUMN(H$3))))</f>
        <v>9.6256000000000004</v>
      </c>
      <c r="R10" s="56" cm="1">
        <f t="array" aca="1" ref="R10" ca="1">IF(INDIRECT(ADDRESS(ROW()*3-ROW($L$4)-ROW($F$4),COLUMN(I$3)))=0,"",INDIRECT(ADDRESS(ROW()*3-ROW($L$4)-ROW($F$4),COLUMN(I$3))))</f>
        <v>8.4402000000000008</v>
      </c>
      <c r="S10" s="57" cm="1">
        <f t="array" aca="1" ref="S10" ca="1">IF(INDIRECT(ADDRESS(ROW()*3-ROW($L$4)-ROW($F$4),COLUMN(J$3)))=0,"",INDIRECT(ADDRESS(ROW()*3-ROW($L$4)-ROW($F$4),COLUMN(J$3))))</f>
        <v>0.12570000000000001</v>
      </c>
      <c r="T10" s="58" cm="1">
        <f t="array" aca="1" ref="T10" ca="1">IF(INDIRECT(ADDRESS(ROW()*3-ROW($L$4)-ROW($F$4)+1,COLUMN(G$3)))=0,"",INDIRECT(ADDRESS(ROW()*3-ROW($L$4)-ROW($F$4)+1,COLUMN(G$3))))</f>
        <v>18.3506</v>
      </c>
      <c r="U10" s="56" cm="1">
        <f t="array" aca="1" ref="U10" ca="1">IF(INDIRECT(ADDRESS(ROW()*3-ROW($L$4)-ROW($F$4)+1,COLUMN(H$3)))=0,"",INDIRECT(ADDRESS(ROW()*3-ROW($L$4)-ROW($F$4)+1,COLUMN(H$3))))</f>
        <v>9.7096999999999998</v>
      </c>
      <c r="V10" s="56" cm="1">
        <f t="array" aca="1" ref="V10" ca="1">IF(INDIRECT(ADDRESS(ROW()*3-ROW($L$4)-ROW($F$4)+1,COLUMN(I$3)))=0,"",INDIRECT(ADDRESS(ROW()*3-ROW($L$4)-ROW($F$4)+1,COLUMN(I$3))))</f>
        <v>8.5140999999999991</v>
      </c>
      <c r="W10" s="57" cm="1">
        <f t="array" aca="1" ref="W10" ca="1">IF(INDIRECT(ADDRESS(ROW()*3-ROW($L$4)-ROW($F$4)+1,COLUMN(J$3)))=0,"",INDIRECT(ADDRESS(ROW()*3-ROW($L$4)-ROW($F$4)+1,COLUMN(J$3))))</f>
        <v>0.1268</v>
      </c>
      <c r="X10" s="58" cm="1">
        <f t="array" aca="1" ref="X10" ca="1">IF(INDIRECT(ADDRESS(ROW()*3-ROW($L$4)-ROW($F$4),COLUMN(G$3)))=0,"",INDIRECT(ADDRESS(ROW()*3-ROW($L$4)-ROW($F$4)+2,COLUMN(G$3))))</f>
        <v>18.512799999999999</v>
      </c>
      <c r="Y10" s="56" cm="1">
        <f t="array" aca="1" ref="Y10" ca="1">IF(INDIRECT(ADDRESS(ROW()*3-ROW($L$4)-ROW($F$4),COLUMN(H$3)))=0,"",INDIRECT(ADDRESS(ROW()*3-ROW($L$4)-ROW($F$4)+2,COLUMN(H$3))))</f>
        <v>9.7956000000000003</v>
      </c>
      <c r="Z10" s="56" cm="1">
        <f t="array" aca="1" ref="Z10" ca="1">IF(INDIRECT(ADDRESS(ROW()*3-ROW($L$4)-ROW($F$4),COLUMN(I$3)))=0,"",INDIRECT(ADDRESS(ROW()*3-ROW($L$4)-ROW($F$4)+2,COLUMN(I$3))))</f>
        <v>8.5892999999999997</v>
      </c>
      <c r="AA10" s="57" cm="1">
        <f t="array" aca="1" ref="AA10" ca="1">IF(INDIRECT(ADDRESS(ROW()*3-ROW($L$4)-ROW($F$4),COLUMN(J$3)))=0,"",INDIRECT(ADDRESS(ROW()*3-ROW($L$4)-ROW($F$4)+2,COLUMN(J$3))))</f>
        <v>0.12790000000000001</v>
      </c>
    </row>
    <row r="11" spans="1:27" ht="15" thickBot="1">
      <c r="A11" s="3" t="s">
        <v>9</v>
      </c>
      <c r="B11" s="84">
        <v>2.2211999999999999E-4</v>
      </c>
      <c r="C11" s="227"/>
      <c r="D11" s="227"/>
      <c r="E11" s="239"/>
      <c r="F11" s="3" t="s">
        <v>9</v>
      </c>
      <c r="G11" s="177">
        <v>8.5974000000000004</v>
      </c>
      <c r="H11" s="178">
        <f t="shared" si="1"/>
        <v>4.7196999999999996</v>
      </c>
      <c r="I11" s="178">
        <v>3.778</v>
      </c>
      <c r="J11" s="178">
        <v>9.9699999999999997E-2</v>
      </c>
      <c r="K11" s="27"/>
      <c r="L11" s="67">
        <f t="shared" si="0"/>
        <v>2022</v>
      </c>
      <c r="M11" s="10" t="s">
        <v>32</v>
      </c>
      <c r="N11" s="77" t="s">
        <v>33</v>
      </c>
      <c r="O11" s="54" cm="1">
        <f t="array" aca="1" ref="O11" ca="1">IF(INDIRECT(ADDRESS(ROW()*3-ROW($L$4)-ROW($F$4),COLUMN($E$2)))=0,"",INDIRECT(ADDRESS(ROW()*3-ROW($L$4)-ROW($F$4),COLUMN($E$2))))</f>
        <v>1050.8</v>
      </c>
      <c r="P11" s="58" cm="1">
        <f t="array" aca="1" ref="P11" ca="1">IF(INDIRECT(ADDRESS(ROW()*3-ROW($L$4)-ROW($F$4),COLUMN(G$3)))=0,"",INDIRECT(ADDRESS(ROW()*3-ROW($L$4)-ROW($F$4),COLUMN(G$3))))</f>
        <v>17.9359</v>
      </c>
      <c r="Q11" s="56" cm="1">
        <f t="array" aca="1" ref="Q11" ca="1">IF(INDIRECT(ADDRESS(ROW()*3-ROW($L$4)-ROW($F$4),COLUMN(H$3)))=0,"",INDIRECT(ADDRESS(ROW()*3-ROW($L$4)-ROW($F$4),COLUMN(H$3))))</f>
        <v>11.8611</v>
      </c>
      <c r="R11" s="56" cm="1">
        <f t="array" aca="1" ref="R11" ca="1">IF(INDIRECT(ADDRESS(ROW()*3-ROW($L$4)-ROW($F$4),COLUMN(I$3)))=0,"",INDIRECT(ADDRESS(ROW()*3-ROW($L$4)-ROW($F$4),COLUMN(I$3))))</f>
        <v>5.9104000000000001</v>
      </c>
      <c r="S11" s="57" cm="1">
        <f t="array" aca="1" ref="S11" ca="1">IF(INDIRECT(ADDRESS(ROW()*3-ROW($L$4)-ROW($F$4),COLUMN(J$3)))=0,"",INDIRECT(ADDRESS(ROW()*3-ROW($L$4)-ROW($F$4),COLUMN(J$3))))</f>
        <v>0.16439999999999999</v>
      </c>
      <c r="T11" s="58" cm="1">
        <f t="array" aca="1" ref="T11" ca="1">IF(INDIRECT(ADDRESS(ROW()*3-ROW($L$4)-ROW($F$4)+1,COLUMN(G$3)))=0,"",INDIRECT(ADDRESS(ROW()*3-ROW($L$4)-ROW($F$4)+1,COLUMN(G$3))))</f>
        <v>18.0928</v>
      </c>
      <c r="U11" s="56" cm="1">
        <f t="array" aca="1" ref="U11" ca="1">IF(INDIRECT(ADDRESS(ROW()*3-ROW($L$4)-ROW($F$4)+1,COLUMN(H$3)))=0,"",INDIRECT(ADDRESS(ROW()*3-ROW($L$4)-ROW($F$4)+1,COLUMN(H$3))))</f>
        <v>11.9649</v>
      </c>
      <c r="V11" s="56" cm="1">
        <f t="array" aca="1" ref="V11" ca="1">IF(INDIRECT(ADDRESS(ROW()*3-ROW($L$4)-ROW($F$4)+1,COLUMN(I$3)))=0,"",INDIRECT(ADDRESS(ROW()*3-ROW($L$4)-ROW($F$4)+1,COLUMN(I$3))))</f>
        <v>5.9621000000000004</v>
      </c>
      <c r="W11" s="57" cm="1">
        <f t="array" aca="1" ref="W11" ca="1">IF(INDIRECT(ADDRESS(ROW()*3-ROW($L$4)-ROW($F$4)+1,COLUMN(J$3)))=0,"",INDIRECT(ADDRESS(ROW()*3-ROW($L$4)-ROW($F$4)+1,COLUMN(J$3))))</f>
        <v>0.1658</v>
      </c>
      <c r="X11" s="58" cm="1">
        <f t="array" aca="1" ref="X11" ca="1">IF(INDIRECT(ADDRESS(ROW()*3-ROW($L$4)-ROW($F$4),COLUMN(G$3)))=0,"",INDIRECT(ADDRESS(ROW()*3-ROW($L$4)-ROW($F$4)+2,COLUMN(G$3))))</f>
        <v>18.252700000000001</v>
      </c>
      <c r="Y11" s="56" cm="1">
        <f t="array" aca="1" ref="Y11" ca="1">IF(INDIRECT(ADDRESS(ROW()*3-ROW($L$4)-ROW($F$4),COLUMN(H$3)))=0,"",INDIRECT(ADDRESS(ROW()*3-ROW($L$4)-ROW($F$4)+2,COLUMN(H$3))))</f>
        <v>12.070600000000001</v>
      </c>
      <c r="Z11" s="56" cm="1">
        <f t="array" aca="1" ref="Z11" ca="1">IF(INDIRECT(ADDRESS(ROW()*3-ROW($L$4)-ROW($F$4),COLUMN(I$3)))=0,"",INDIRECT(ADDRESS(ROW()*3-ROW($L$4)-ROW($F$4)+2,COLUMN(I$3))))</f>
        <v>6.0148000000000001</v>
      </c>
      <c r="AA11" s="57" cm="1">
        <f t="array" aca="1" ref="AA11" ca="1">IF(INDIRECT(ADDRESS(ROW()*3-ROW($L$4)-ROW($F$4),COLUMN(J$3)))=0,"",INDIRECT(ADDRESS(ROW()*3-ROW($L$4)-ROW($F$4)+2,COLUMN(J$3))))</f>
        <v>0.1673</v>
      </c>
    </row>
    <row r="12" spans="1:27" ht="15" thickBot="1">
      <c r="A12" s="3" t="s">
        <v>10</v>
      </c>
      <c r="B12" s="84">
        <v>2.2483E-4</v>
      </c>
      <c r="C12" s="228"/>
      <c r="D12" s="228"/>
      <c r="E12" s="240"/>
      <c r="F12" s="3" t="s">
        <v>10</v>
      </c>
      <c r="G12" s="177">
        <v>8.7022999999999993</v>
      </c>
      <c r="H12" s="178">
        <f t="shared" si="1"/>
        <v>4.7772999999999994</v>
      </c>
      <c r="I12" s="178">
        <v>3.8241000000000001</v>
      </c>
      <c r="J12" s="178">
        <v>0.1009</v>
      </c>
      <c r="K12" s="27"/>
      <c r="L12" s="67">
        <f t="shared" si="0"/>
        <v>2022</v>
      </c>
      <c r="M12" s="10" t="s">
        <v>33</v>
      </c>
      <c r="N12" s="77" t="s">
        <v>34</v>
      </c>
      <c r="O12" s="54" cm="1">
        <f t="array" aca="1" ref="O12" ca="1">IF(INDIRECT(ADDRESS(ROW()*3-ROW($L$4)-ROW($F$4),COLUMN($E$2)))=0,"",INDIRECT(ADDRESS(ROW()*3-ROW($L$4)-ROW($F$4),COLUMN($E$2))))</f>
        <v>1049.47</v>
      </c>
      <c r="P12" s="58" cm="1">
        <f t="array" aca="1" ref="P12" ca="1">IF(INDIRECT(ADDRESS(ROW()*3-ROW($L$4)-ROW($F$4),COLUMN(G$3)))=0,"",INDIRECT(ADDRESS(ROW()*3-ROW($L$4)-ROW($F$4),COLUMN(G$3))))</f>
        <v>17.9041</v>
      </c>
      <c r="Q12" s="56" cm="1">
        <f t="array" aca="1" ref="Q12" ca="1">IF(INDIRECT(ADDRESS(ROW()*3-ROW($L$4)-ROW($F$4),COLUMN(H$3)))=0,"",INDIRECT(ADDRESS(ROW()*3-ROW($L$4)-ROW($F$4),COLUMN(H$3))))</f>
        <v>10.941000000000001</v>
      </c>
      <c r="R12" s="56" cm="1">
        <f t="array" aca="1" ref="R12" ca="1">IF(INDIRECT(ADDRESS(ROW()*3-ROW($L$4)-ROW($F$4),COLUMN(I$3)))=0,"",INDIRECT(ADDRESS(ROW()*3-ROW($L$4)-ROW($F$4),COLUMN(I$3))))</f>
        <v>6.8381999999999996</v>
      </c>
      <c r="S12" s="57" cm="1">
        <f t="array" aca="1" ref="S12" ca="1">IF(INDIRECT(ADDRESS(ROW()*3-ROW($L$4)-ROW($F$4),COLUMN(J$3)))=0,"",INDIRECT(ADDRESS(ROW()*3-ROW($L$4)-ROW($F$4),COLUMN(J$3))))</f>
        <v>0.1249</v>
      </c>
      <c r="T12" s="58" cm="1">
        <f t="array" aca="1" ref="T12" ca="1">IF(INDIRECT(ADDRESS(ROW()*3-ROW($L$4)-ROW($F$4)+1,COLUMN(G$3)))=0,"",INDIRECT(ADDRESS(ROW()*3-ROW($L$4)-ROW($F$4)+1,COLUMN(G$3))))</f>
        <v>18.060700000000001</v>
      </c>
      <c r="U12" s="56" cm="1">
        <f t="array" aca="1" ref="U12" ca="1">IF(INDIRECT(ADDRESS(ROW()*3-ROW($L$4)-ROW($F$4)+1,COLUMN(H$3)))=0,"",INDIRECT(ADDRESS(ROW()*3-ROW($L$4)-ROW($F$4)+1,COLUMN(H$3))))</f>
        <v>11.0366</v>
      </c>
      <c r="V12" s="56" cm="1">
        <f t="array" aca="1" ref="V12" ca="1">IF(INDIRECT(ADDRESS(ROW()*3-ROW($L$4)-ROW($F$4)+1,COLUMN(I$3)))=0,"",INDIRECT(ADDRESS(ROW()*3-ROW($L$4)-ROW($F$4)+1,COLUMN(I$3))))</f>
        <v>6.8981000000000003</v>
      </c>
      <c r="W12" s="57" cm="1">
        <f t="array" aca="1" ref="W12" ca="1">IF(INDIRECT(ADDRESS(ROW()*3-ROW($L$4)-ROW($F$4)+1,COLUMN(J$3)))=0,"",INDIRECT(ADDRESS(ROW()*3-ROW($L$4)-ROW($F$4)+1,COLUMN(J$3))))</f>
        <v>0.126</v>
      </c>
      <c r="X12" s="58" cm="1">
        <f t="array" aca="1" ref="X12" ca="1">IF(INDIRECT(ADDRESS(ROW()*3-ROW($L$4)-ROW($F$4),COLUMN(G$3)))=0,"",INDIRECT(ADDRESS(ROW()*3-ROW($L$4)-ROW($F$4)+2,COLUMN(G$3))))</f>
        <v>18.220400000000001</v>
      </c>
      <c r="Y12" s="56" cm="1">
        <f t="array" aca="1" ref="Y12" ca="1">IF(INDIRECT(ADDRESS(ROW()*3-ROW($L$4)-ROW($F$4),COLUMN(H$3)))=0,"",INDIRECT(ADDRESS(ROW()*3-ROW($L$4)-ROW($F$4)+2,COLUMN(H$3))))</f>
        <v>11.1343</v>
      </c>
      <c r="Z12" s="56" cm="1">
        <f t="array" aca="1" ref="Z12" ca="1">IF(INDIRECT(ADDRESS(ROW()*3-ROW($L$4)-ROW($F$4),COLUMN(I$3)))=0,"",INDIRECT(ADDRESS(ROW()*3-ROW($L$4)-ROW($F$4)+2,COLUMN(I$3))))</f>
        <v>6.9589999999999996</v>
      </c>
      <c r="AA12" s="57" cm="1">
        <f t="array" aca="1" ref="AA12" ca="1">IF(INDIRECT(ADDRESS(ROW()*3-ROW($L$4)-ROW($F$4),COLUMN(J$3)))=0,"",INDIRECT(ADDRESS(ROW()*3-ROW($L$4)-ROW($F$4)+2,COLUMN(J$3))))</f>
        <v>0.12709999999999999</v>
      </c>
    </row>
    <row r="13" spans="1:27" ht="15" thickBot="1">
      <c r="A13" s="3" t="s">
        <v>8</v>
      </c>
      <c r="B13" s="84">
        <v>2.1976999999999999E-4</v>
      </c>
      <c r="C13" s="226" t="s">
        <v>28</v>
      </c>
      <c r="D13" s="226" t="s">
        <v>29</v>
      </c>
      <c r="E13" s="241">
        <v>845.4</v>
      </c>
      <c r="F13" s="3" t="s">
        <v>8</v>
      </c>
      <c r="G13" s="177">
        <v>11.9863</v>
      </c>
      <c r="H13" s="178">
        <f t="shared" si="1"/>
        <v>5.5706000000000007</v>
      </c>
      <c r="I13" s="178">
        <v>6.2908999999999997</v>
      </c>
      <c r="J13" s="178">
        <v>0.12479999999999999</v>
      </c>
      <c r="K13" s="27"/>
      <c r="L13" s="67">
        <f t="shared" si="0"/>
        <v>2022</v>
      </c>
      <c r="M13" s="10" t="s">
        <v>34</v>
      </c>
      <c r="N13" s="77" t="s">
        <v>35</v>
      </c>
      <c r="O13" s="54" cm="1">
        <f t="array" aca="1" ref="O13" ca="1">IF(INDIRECT(ADDRESS(ROW()*3-ROW($L$4)-ROW($F$4),COLUMN($E$2)))=0,"",INDIRECT(ADDRESS(ROW()*3-ROW($L$4)-ROW($F$4),COLUMN($E$2))))</f>
        <v>997.33</v>
      </c>
      <c r="P13" s="58" cm="1">
        <f t="array" aca="1" ref="P13" ca="1">IF(INDIRECT(ADDRESS(ROW()*3-ROW($L$4)-ROW($F$4),COLUMN(G$3)))=0,"",INDIRECT(ADDRESS(ROW()*3-ROW($L$4)-ROW($F$4),COLUMN(G$3))))</f>
        <v>16.6585</v>
      </c>
      <c r="Q13" s="56" cm="1">
        <f t="array" aca="1" ref="Q13" ca="1">IF(INDIRECT(ADDRESS(ROW()*3-ROW($L$4)-ROW($F$4),COLUMN(H$3)))=0,"",INDIRECT(ADDRESS(ROW()*3-ROW($L$4)-ROW($F$4),COLUMN(H$3))))</f>
        <v>11.303100000000001</v>
      </c>
      <c r="R13" s="56" cm="1">
        <f t="array" aca="1" ref="R13" ca="1">IF(INDIRECT(ADDRESS(ROW()*3-ROW($L$4)-ROW($F$4),COLUMN(I$3)))=0,"",INDIRECT(ADDRESS(ROW()*3-ROW($L$4)-ROW($F$4),COLUMN(I$3))))</f>
        <v>5.2214</v>
      </c>
      <c r="S13" s="57" cm="1">
        <f t="array" aca="1" ref="S13" ca="1">IF(INDIRECT(ADDRESS(ROW()*3-ROW($L$4)-ROW($F$4),COLUMN(J$3)))=0,"",INDIRECT(ADDRESS(ROW()*3-ROW($L$4)-ROW($F$4),COLUMN(J$3))))</f>
        <v>0.13400000000000001</v>
      </c>
      <c r="T13" s="58" cm="1">
        <f t="array" aca="1" ref="T13" ca="1">IF(INDIRECT(ADDRESS(ROW()*3-ROW($L$4)-ROW($F$4)+1,COLUMN(G$3)))=0,"",INDIRECT(ADDRESS(ROW()*3-ROW($L$4)-ROW($F$4)+1,COLUMN(G$3))))</f>
        <v>16.804300000000001</v>
      </c>
      <c r="U13" s="56" cm="1">
        <f t="array" aca="1" ref="U13" ca="1">IF(INDIRECT(ADDRESS(ROW()*3-ROW($L$4)-ROW($F$4)+1,COLUMN(H$3)))=0,"",INDIRECT(ADDRESS(ROW()*3-ROW($L$4)-ROW($F$4)+1,COLUMN(H$3))))</f>
        <v>11.401999999999999</v>
      </c>
      <c r="V13" s="56" cm="1">
        <f t="array" aca="1" ref="V13" ca="1">IF(INDIRECT(ADDRESS(ROW()*3-ROW($L$4)-ROW($F$4)+1,COLUMN(I$3)))=0,"",INDIRECT(ADDRESS(ROW()*3-ROW($L$4)-ROW($F$4)+1,COLUMN(I$3))))</f>
        <v>5.2671000000000001</v>
      </c>
      <c r="W13" s="57" cm="1">
        <f t="array" aca="1" ref="W13" ca="1">IF(INDIRECT(ADDRESS(ROW()*3-ROW($L$4)-ROW($F$4)+1,COLUMN(J$3)))=0,"",INDIRECT(ADDRESS(ROW()*3-ROW($L$4)-ROW($F$4)+1,COLUMN(J$3))))</f>
        <v>0.13519999999999999</v>
      </c>
      <c r="X13" s="58" cm="1">
        <f t="array" aca="1" ref="X13" ca="1">IF(INDIRECT(ADDRESS(ROW()*3-ROW($L$4)-ROW($F$4),COLUMN(G$3)))=0,"",INDIRECT(ADDRESS(ROW()*3-ROW($L$4)-ROW($F$4)+2,COLUMN(G$3))))</f>
        <v>16.9528</v>
      </c>
      <c r="Y13" s="56" cm="1">
        <f t="array" aca="1" ref="Y13" ca="1">IF(INDIRECT(ADDRESS(ROW()*3-ROW($L$4)-ROW($F$4),COLUMN(H$3)))=0,"",INDIRECT(ADDRESS(ROW()*3-ROW($L$4)-ROW($F$4)+2,COLUMN(H$3))))</f>
        <v>11.502700000000001</v>
      </c>
      <c r="Z13" s="56" cm="1">
        <f t="array" aca="1" ref="Z13" ca="1">IF(INDIRECT(ADDRESS(ROW()*3-ROW($L$4)-ROW($F$4),COLUMN(I$3)))=0,"",INDIRECT(ADDRESS(ROW()*3-ROW($L$4)-ROW($F$4)+2,COLUMN(I$3))))</f>
        <v>5.3136999999999999</v>
      </c>
      <c r="AA13" s="57" cm="1">
        <f t="array" aca="1" ref="AA13" ca="1">IF(INDIRECT(ADDRESS(ROW()*3-ROW($L$4)-ROW($F$4),COLUMN(J$3)))=0,"",INDIRECT(ADDRESS(ROW()*3-ROW($L$4)-ROW($F$4)+2,COLUMN(J$3))))</f>
        <v>0.13639999999999999</v>
      </c>
    </row>
    <row r="14" spans="1:27" ht="15" thickBot="1">
      <c r="A14" s="3" t="s">
        <v>9</v>
      </c>
      <c r="B14" s="84">
        <v>2.2211999999999999E-4</v>
      </c>
      <c r="C14" s="227"/>
      <c r="D14" s="227"/>
      <c r="E14" s="242"/>
      <c r="F14" s="3" t="s">
        <v>9</v>
      </c>
      <c r="G14" s="177">
        <v>12.1144</v>
      </c>
      <c r="H14" s="178">
        <f t="shared" si="1"/>
        <v>5.63</v>
      </c>
      <c r="I14" s="178">
        <v>6.3582000000000001</v>
      </c>
      <c r="J14" s="178">
        <v>0.12620000000000001</v>
      </c>
      <c r="K14" s="27"/>
      <c r="L14" s="67">
        <f t="shared" si="0"/>
        <v>2022</v>
      </c>
      <c r="M14" s="10" t="s">
        <v>35</v>
      </c>
      <c r="N14" s="77" t="s">
        <v>36</v>
      </c>
      <c r="O14" s="54" cm="1">
        <f t="array" aca="1" ref="O14" ca="1">IF(INDIRECT(ADDRESS(ROW()*3-ROW($L$4)-ROW($F$4),COLUMN($E$2)))=0,"",INDIRECT(ADDRESS(ROW()*3-ROW($L$4)-ROW($F$4),COLUMN($E$2))))</f>
        <v>980.8</v>
      </c>
      <c r="P14" s="58" cm="1">
        <f t="array" aca="1" ref="P14" ca="1">IF(INDIRECT(ADDRESS(ROW()*3-ROW($L$4)-ROW($F$4),COLUMN(G$3)))=0,"",INDIRECT(ADDRESS(ROW()*3-ROW($L$4)-ROW($F$4),COLUMN(G$3))))</f>
        <v>16.2636</v>
      </c>
      <c r="Q14" s="56" cm="1">
        <f t="array" aca="1" ref="Q14" ca="1">IF(INDIRECT(ADDRESS(ROW()*3-ROW($L$4)-ROW($F$4),COLUMN(H$3)))=0,"",INDIRECT(ADDRESS(ROW()*3-ROW($L$4)-ROW($F$4),COLUMN(H$3))))</f>
        <v>10.8241</v>
      </c>
      <c r="R14" s="56" cm="1">
        <f t="array" aca="1" ref="R14" ca="1">IF(INDIRECT(ADDRESS(ROW()*3-ROW($L$4)-ROW($F$4),COLUMN(I$3)))=0,"",INDIRECT(ADDRESS(ROW()*3-ROW($L$4)-ROW($F$4),COLUMN(I$3))))</f>
        <v>5.2983000000000002</v>
      </c>
      <c r="S14" s="57" cm="1">
        <f t="array" aca="1" ref="S14" ca="1">IF(INDIRECT(ADDRESS(ROW()*3-ROW($L$4)-ROW($F$4),COLUMN(J$3)))=0,"",INDIRECT(ADDRESS(ROW()*3-ROW($L$4)-ROW($F$4),COLUMN(J$3))))</f>
        <v>0.14119999999999999</v>
      </c>
      <c r="T14" s="58" cm="1">
        <f t="array" aca="1" ref="T14" ca="1">IF(INDIRECT(ADDRESS(ROW()*3-ROW($L$4)-ROW($F$4)+1,COLUMN(G$3)))=0,"",INDIRECT(ADDRESS(ROW()*3-ROW($L$4)-ROW($F$4)+1,COLUMN(G$3))))</f>
        <v>16.405899999999999</v>
      </c>
      <c r="U14" s="56" cm="1">
        <f t="array" aca="1" ref="U14" ca="1">IF(INDIRECT(ADDRESS(ROW()*3-ROW($L$4)-ROW($F$4)+1,COLUMN(H$3)))=0,"",INDIRECT(ADDRESS(ROW()*3-ROW($L$4)-ROW($F$4)+1,COLUMN(H$3))))</f>
        <v>10.918799999999999</v>
      </c>
      <c r="V14" s="56" cm="1">
        <f t="array" aca="1" ref="V14" ca="1">IF(INDIRECT(ADDRESS(ROW()*3-ROW($L$4)-ROW($F$4)+1,COLUMN(I$3)))=0,"",INDIRECT(ADDRESS(ROW()*3-ROW($L$4)-ROW($F$4)+1,COLUMN(I$3))))</f>
        <v>5.3446999999999996</v>
      </c>
      <c r="W14" s="57" cm="1">
        <f t="array" aca="1" ref="W14" ca="1">IF(INDIRECT(ADDRESS(ROW()*3-ROW($L$4)-ROW($F$4)+1,COLUMN(J$3)))=0,"",INDIRECT(ADDRESS(ROW()*3-ROW($L$4)-ROW($F$4)+1,COLUMN(J$3))))</f>
        <v>0.1424</v>
      </c>
      <c r="X14" s="58" cm="1">
        <f t="array" aca="1" ref="X14" ca="1">IF(INDIRECT(ADDRESS(ROW()*3-ROW($L$4)-ROW($F$4),COLUMN(G$3)))=0,"",INDIRECT(ADDRESS(ROW()*3-ROW($L$4)-ROW($F$4)+2,COLUMN(G$3))))</f>
        <v>16.550899999999999</v>
      </c>
      <c r="Y14" s="56" cm="1">
        <f t="array" aca="1" ref="Y14" ca="1">IF(INDIRECT(ADDRESS(ROW()*3-ROW($L$4)-ROW($F$4),COLUMN(H$3)))=0,"",INDIRECT(ADDRESS(ROW()*3-ROW($L$4)-ROW($F$4)+2,COLUMN(H$3))))</f>
        <v>11.0153</v>
      </c>
      <c r="Z14" s="56" cm="1">
        <f t="array" aca="1" ref="Z14" ca="1">IF(INDIRECT(ADDRESS(ROW()*3-ROW($L$4)-ROW($F$4),COLUMN(I$3)))=0,"",INDIRECT(ADDRESS(ROW()*3-ROW($L$4)-ROW($F$4)+2,COLUMN(I$3))))</f>
        <v>5.3918999999999997</v>
      </c>
      <c r="AA14" s="57" cm="1">
        <f t="array" aca="1" ref="AA14" ca="1">IF(INDIRECT(ADDRESS(ROW()*3-ROW($L$4)-ROW($F$4),COLUMN(J$3)))=0,"",INDIRECT(ADDRESS(ROW()*3-ROW($L$4)-ROW($F$4)+2,COLUMN(J$3))))</f>
        <v>0.14369999999999999</v>
      </c>
    </row>
    <row r="15" spans="1:27" ht="15" thickBot="1">
      <c r="A15" s="3" t="s">
        <v>10</v>
      </c>
      <c r="B15" s="84">
        <v>2.2483E-4</v>
      </c>
      <c r="C15" s="228"/>
      <c r="D15" s="228"/>
      <c r="E15" s="243"/>
      <c r="F15" s="3" t="s">
        <v>10</v>
      </c>
      <c r="G15" s="177">
        <v>12.2622</v>
      </c>
      <c r="H15" s="178">
        <f t="shared" si="1"/>
        <v>5.6986999999999997</v>
      </c>
      <c r="I15" s="178">
        <v>6.4358000000000004</v>
      </c>
      <c r="J15" s="178">
        <v>0.12770000000000001</v>
      </c>
      <c r="K15" s="27"/>
      <c r="L15" s="67">
        <f t="shared" si="0"/>
        <v>2022</v>
      </c>
      <c r="M15" s="10" t="s">
        <v>36</v>
      </c>
      <c r="N15" s="77" t="s">
        <v>37</v>
      </c>
      <c r="O15" s="54" cm="1">
        <f t="array" aca="1" ref="O15" ca="1">IF(INDIRECT(ADDRESS(ROW()*3-ROW($L$4)-ROW($F$4),COLUMN($E$2)))=0,"",INDIRECT(ADDRESS(ROW()*3-ROW($L$4)-ROW($F$4),COLUMN($E$2))))</f>
        <v>974.54</v>
      </c>
      <c r="P15" s="58" cm="1">
        <f t="array" aca="1" ref="P15" ca="1">IF(INDIRECT(ADDRESS(ROW()*3-ROW($L$4)-ROW($F$4),COLUMN(G$3)))=0,"",INDIRECT(ADDRESS(ROW()*3-ROW($L$4)-ROW($F$4),COLUMN(G$3))))</f>
        <v>16.114100000000001</v>
      </c>
      <c r="Q15" s="56" cm="1">
        <f t="array" aca="1" ref="Q15" ca="1">IF(INDIRECT(ADDRESS(ROW()*3-ROW($L$4)-ROW($F$4),COLUMN(H$3)))=0,"",INDIRECT(ADDRESS(ROW()*3-ROW($L$4)-ROW($F$4),COLUMN(H$3))))</f>
        <v>10.257199999999999</v>
      </c>
      <c r="R15" s="56" cm="1">
        <f t="array" aca="1" ref="R15" ca="1">IF(INDIRECT(ADDRESS(ROW()*3-ROW($L$4)-ROW($F$4),COLUMN(I$3)))=0,"",INDIRECT(ADDRESS(ROW()*3-ROW($L$4)-ROW($F$4),COLUMN(I$3))))</f>
        <v>5.7333999999999996</v>
      </c>
      <c r="S15" s="57" cm="1">
        <f t="array" aca="1" ref="S15" ca="1">IF(INDIRECT(ADDRESS(ROW()*3-ROW($L$4)-ROW($F$4),COLUMN(J$3)))=0,"",INDIRECT(ADDRESS(ROW()*3-ROW($L$4)-ROW($F$4),COLUMN(J$3))))</f>
        <v>0.1235</v>
      </c>
      <c r="T15" s="58" cm="1">
        <f t="array" aca="1" ref="T15" ca="1">IF(INDIRECT(ADDRESS(ROW()*3-ROW($L$4)-ROW($F$4)+1,COLUMN(G$3)))=0,"",INDIRECT(ADDRESS(ROW()*3-ROW($L$4)-ROW($F$4)+1,COLUMN(G$3))))</f>
        <v>16.255099999999999</v>
      </c>
      <c r="U15" s="56" cm="1">
        <f t="array" aca="1" ref="U15" ca="1">IF(INDIRECT(ADDRESS(ROW()*3-ROW($L$4)-ROW($F$4)+1,COLUMN(H$3)))=0,"",INDIRECT(ADDRESS(ROW()*3-ROW($L$4)-ROW($F$4)+1,COLUMN(H$3))))</f>
        <v>10.327</v>
      </c>
      <c r="V15" s="56" cm="1">
        <f t="array" aca="1" ref="V15" ca="1">IF(INDIRECT(ADDRESS(ROW()*3-ROW($L$4)-ROW($F$4)+1,COLUMN(I$3)))=0,"",INDIRECT(ADDRESS(ROW()*3-ROW($L$4)-ROW($F$4)+1,COLUMN(I$3))))</f>
        <v>5.7835000000000001</v>
      </c>
      <c r="W15" s="57" cm="1">
        <f t="array" aca="1" ref="W15" ca="1">IF(INDIRECT(ADDRESS(ROW()*3-ROW($L$4)-ROW($F$4)+1,COLUMN(J$3)))=0,"",INDIRECT(ADDRESS(ROW()*3-ROW($L$4)-ROW($F$4)+1,COLUMN(J$3))))</f>
        <v>0.14460000000000001</v>
      </c>
      <c r="X15" s="58" cm="1">
        <f t="array" aca="1" ref="X15" ca="1">IF(INDIRECT(ADDRESS(ROW()*3-ROW($L$4)-ROW($F$4),COLUMN(G$3)))=0,"",INDIRECT(ADDRESS(ROW()*3-ROW($L$4)-ROW($F$4)+2,COLUMN(G$3))))</f>
        <v>16.398700000000002</v>
      </c>
      <c r="Y15" s="56" cm="1">
        <f t="array" aca="1" ref="Y15" ca="1">IF(INDIRECT(ADDRESS(ROW()*3-ROW($L$4)-ROW($F$4),COLUMN(H$3)))=0,"",INDIRECT(ADDRESS(ROW()*3-ROW($L$4)-ROW($F$4)+2,COLUMN(H$3))))</f>
        <v>10.4384</v>
      </c>
      <c r="Z15" s="56" cm="1">
        <f t="array" aca="1" ref="Z15" ca="1">IF(INDIRECT(ADDRESS(ROW()*3-ROW($L$4)-ROW($F$4),COLUMN(I$3)))=0,"",INDIRECT(ADDRESS(ROW()*3-ROW($L$4)-ROW($F$4)+2,COLUMN(I$3))))</f>
        <v>5.8346</v>
      </c>
      <c r="AA15" s="57" cm="1">
        <f t="array" aca="1" ref="AA15" ca="1">IF(INDIRECT(ADDRESS(ROW()*3-ROW($L$4)-ROW($F$4),COLUMN(J$3)))=0,"",INDIRECT(ADDRESS(ROW()*3-ROW($L$4)-ROW($F$4)+2,COLUMN(J$3))))</f>
        <v>0.12570000000000001</v>
      </c>
    </row>
    <row r="16" spans="1:27" ht="15" thickBot="1">
      <c r="A16" s="3" t="s">
        <v>8</v>
      </c>
      <c r="B16" s="84">
        <v>2.1976999999999999E-4</v>
      </c>
      <c r="C16" s="226" t="s">
        <v>29</v>
      </c>
      <c r="D16" s="226" t="s">
        <v>30</v>
      </c>
      <c r="E16" s="238">
        <v>873.58</v>
      </c>
      <c r="F16" s="3" t="s">
        <v>8</v>
      </c>
      <c r="G16" s="177">
        <v>12.605600000000001</v>
      </c>
      <c r="H16" s="178">
        <v>6.8895999999999997</v>
      </c>
      <c r="I16" s="178">
        <v>5.5617000000000001</v>
      </c>
      <c r="J16" s="178">
        <v>0.15429999999999999</v>
      </c>
      <c r="K16" s="27"/>
      <c r="L16" s="68">
        <f t="shared" si="0"/>
        <v>2022</v>
      </c>
      <c r="M16" s="11" t="s">
        <v>37</v>
      </c>
      <c r="N16" s="78" t="s">
        <v>26</v>
      </c>
      <c r="O16" s="59" cm="1">
        <f t="array" aca="1" ref="O16" ca="1">IF(INDIRECT(ADDRESS(ROW()*3-ROW($L$4)-ROW($F$4),COLUMN($E$2)))=0,"",INDIRECT(ADDRESS(ROW()*3-ROW($L$4)-ROW($F$4),COLUMN($E$2))))</f>
        <v>975.02</v>
      </c>
      <c r="P16" s="63" cm="1">
        <f t="array" aca="1" ref="P16" ca="1">IF(INDIRECT(ADDRESS(ROW()*3-ROW($L$4)-ROW($F$4),COLUMN(G$3)))=0,"",INDIRECT(ADDRESS(ROW()*3-ROW($L$4)-ROW($F$4),COLUMN(G$3))))</f>
        <v>16.125599999999999</v>
      </c>
      <c r="Q16" s="61" cm="1">
        <f t="array" aca="1" ref="Q16" ca="1">IF(INDIRECT(ADDRESS(ROW()*3-ROW($L$4)-ROW($F$4),COLUMN(H$3)))=0,"",INDIRECT(ADDRESS(ROW()*3-ROW($L$4)-ROW($F$4),COLUMN(H$3))))</f>
        <v>9.4981000000000009</v>
      </c>
      <c r="R16" s="61" cm="1">
        <f t="array" aca="1" ref="R16" ca="1">IF(INDIRECT(ADDRESS(ROW()*3-ROW($L$4)-ROW($F$4),COLUMN(I$3)))=0,"",INDIRECT(ADDRESS(ROW()*3-ROW($L$4)-ROW($F$4),COLUMN(I$3))))</f>
        <v>6.51</v>
      </c>
      <c r="S16" s="62" cm="1">
        <f t="array" aca="1" ref="S16" ca="1">IF(INDIRECT(ADDRESS(ROW()*3-ROW($L$4)-ROW($F$4),COLUMN(J$3)))=0,"",INDIRECT(ADDRESS(ROW()*3-ROW($L$4)-ROW($F$4),COLUMN(J$3))))</f>
        <v>0.11749999999999999</v>
      </c>
      <c r="T16" s="63" cm="1">
        <f t="array" aca="1" ref="T16" ca="1">IF(INDIRECT(ADDRESS(ROW()*3-ROW($L$4)-ROW($F$4)+1,COLUMN(G$3)))=0,"",INDIRECT(ADDRESS(ROW()*3-ROW($L$4)-ROW($F$4)+1,COLUMN(G$3))))</f>
        <v>16.2666</v>
      </c>
      <c r="U16" s="61" cm="1">
        <f t="array" aca="1" ref="U16" ca="1">IF(INDIRECT(ADDRESS(ROW()*3-ROW($L$4)-ROW($F$4)+1,COLUMN(H$3)))=0,"",INDIRECT(ADDRESS(ROW()*3-ROW($L$4)-ROW($F$4)+1,COLUMN(H$3))))</f>
        <v>9.5810999999999993</v>
      </c>
      <c r="V16" s="61" cm="1">
        <f t="array" aca="1" ref="V16" ca="1">IF(INDIRECT(ADDRESS(ROW()*3-ROW($L$4)-ROW($F$4)+1,COLUMN(I$3)))=0,"",INDIRECT(ADDRESS(ROW()*3-ROW($L$4)-ROW($F$4)+1,COLUMN(I$3))))</f>
        <v>6.5669000000000004</v>
      </c>
      <c r="W16" s="62" cm="1">
        <f t="array" aca="1" ref="W16" ca="1">IF(INDIRECT(ADDRESS(ROW()*3-ROW($L$4)-ROW($F$4)+1,COLUMN(J$3)))=0,"",INDIRECT(ADDRESS(ROW()*3-ROW($L$4)-ROW($F$4)+1,COLUMN(J$3))))</f>
        <v>0.1186</v>
      </c>
      <c r="X16" s="63" cm="1">
        <f t="array" aca="1" ref="X16" ca="1">IF(INDIRECT(ADDRESS(ROW()*3-ROW($L$4)-ROW($F$4),COLUMN(G$3)))=0,"",INDIRECT(ADDRESS(ROW()*3-ROW($L$4)-ROW($F$4)+2,COLUMN(G$3))))</f>
        <v>16.410399999999999</v>
      </c>
      <c r="Y16" s="61" cm="1">
        <f t="array" aca="1" ref="Y16" ca="1">IF(INDIRECT(ADDRESS(ROW()*3-ROW($L$4)-ROW($F$4),COLUMN(H$3)))=0,"",INDIRECT(ADDRESS(ROW()*3-ROW($L$4)-ROW($F$4)+2,COLUMN(H$3))))</f>
        <v>9.6658000000000008</v>
      </c>
      <c r="Z16" s="61" cm="1">
        <f t="array" aca="1" ref="Z16" ca="1">IF(INDIRECT(ADDRESS(ROW()*3-ROW($L$4)-ROW($F$4),COLUMN(I$3)))=0,"",INDIRECT(ADDRESS(ROW()*3-ROW($L$4)-ROW($F$4)+2,COLUMN(I$3))))</f>
        <v>6.625</v>
      </c>
      <c r="AA16" s="62" cm="1">
        <f t="array" aca="1" ref="AA16" ca="1">IF(INDIRECT(ADDRESS(ROW()*3-ROW($L$4)-ROW($F$4),COLUMN(J$3)))=0,"",INDIRECT(ADDRESS(ROW()*3-ROW($L$4)-ROW($F$4)+2,COLUMN(J$3))))</f>
        <v>0.1196</v>
      </c>
    </row>
    <row r="17" spans="1:27" ht="15" thickBot="1">
      <c r="A17" s="3" t="s">
        <v>9</v>
      </c>
      <c r="B17" s="84">
        <v>2.2211999999999999E-4</v>
      </c>
      <c r="C17" s="227"/>
      <c r="D17" s="227"/>
      <c r="E17" s="239"/>
      <c r="F17" s="3" t="s">
        <v>9</v>
      </c>
      <c r="G17" s="177">
        <v>12.740399999999999</v>
      </c>
      <c r="H17" s="178">
        <v>6.9633000000000003</v>
      </c>
      <c r="I17" s="178">
        <v>5.6212</v>
      </c>
      <c r="J17" s="178">
        <v>0.15590000000000001</v>
      </c>
      <c r="K17" s="27"/>
      <c r="O17" t="str" cm="1">
        <f t="array" aca="1" ref="O17" ca="1">IF(INDIRECT(ADDRESS(ROW()*3-ROW($L$4)-ROW($F$4),COLUMN($E$2)))=0,"",INDIRECT(ADDRESS(ROW()*3-ROW($L$4)-ROW($F$4),COLUMN($E$2))))</f>
        <v/>
      </c>
      <c r="P17" t="str" cm="1">
        <f t="array" aca="1" ref="P17" ca="1">IF(INDIRECT(ADDRESS(ROW()*3-ROW($L$4)-ROW($F$4),COLUMN(G$3)))=0,"",INDIRECT(ADDRESS(ROW()*3-ROW($L$4)-ROW($F$4),COLUMN(G$3))))</f>
        <v/>
      </c>
      <c r="Q17" t="str" cm="1">
        <f t="array" aca="1" ref="Q17" ca="1">IF(INDIRECT(ADDRESS(ROW()*3-ROW($L$4)-ROW($F$4),COLUMN(H$3)))=0,"",INDIRECT(ADDRESS(ROW()*3-ROW($L$4)-ROW($F$4),COLUMN(H$3))))</f>
        <v/>
      </c>
      <c r="R17" t="str" cm="1">
        <f t="array" aca="1" ref="R17" ca="1">IF(INDIRECT(ADDRESS(ROW()*3-ROW($L$4)-ROW($F$4),COLUMN(I$3)))=0,"",INDIRECT(ADDRESS(ROW()*3-ROW($L$4)-ROW($F$4),COLUMN(I$3))))</f>
        <v/>
      </c>
      <c r="S17" t="str" cm="1">
        <f t="array" aca="1" ref="S17" ca="1">IF(INDIRECT(ADDRESS(ROW()*3-ROW($L$4)-ROW($F$4),COLUMN(J$3)))=0,"",INDIRECT(ADDRESS(ROW()*3-ROW($L$4)-ROW($F$4),COLUMN(J$3))))</f>
        <v/>
      </c>
      <c r="T17" t="str" cm="1">
        <f t="array" aca="1" ref="T17" ca="1">IF(INDIRECT(ADDRESS(ROW()*3-ROW($L$4)-ROW($F$4)+1,COLUMN(G$3)))=0,"",INDIRECT(ADDRESS(ROW()*3-ROW($L$4)-ROW($F$4)+1,COLUMN(G$3))))</f>
        <v/>
      </c>
      <c r="U17" t="str" cm="1">
        <f t="array" aca="1" ref="U17" ca="1">IF(INDIRECT(ADDRESS(ROW()*3-ROW($L$4)-ROW($F$4)+1,COLUMN(H$3)))=0,"",INDIRECT(ADDRESS(ROW()*3-ROW($L$4)-ROW($F$4)+1,COLUMN(H$3))))</f>
        <v/>
      </c>
      <c r="V17" t="str" cm="1">
        <f t="array" aca="1" ref="V17" ca="1">IF(INDIRECT(ADDRESS(ROW()*3-ROW($L$4)-ROW($F$4)+1,COLUMN(I$3)))=0,"",INDIRECT(ADDRESS(ROW()*3-ROW($L$4)-ROW($F$4)+1,COLUMN(I$3))))</f>
        <v/>
      </c>
      <c r="W17" t="str" cm="1">
        <f t="array" aca="1" ref="W17" ca="1">IF(INDIRECT(ADDRESS(ROW()*3-ROW($L$4)-ROW($F$4)+1,COLUMN(J$3)))=0,"",INDIRECT(ADDRESS(ROW()*3-ROW($L$4)-ROW($F$4)+1,COLUMN(J$3))))</f>
        <v/>
      </c>
      <c r="X17" t="str" cm="1">
        <f t="array" aca="1" ref="X17" ca="1">IF(INDIRECT(ADDRESS(ROW()*3-ROW($L$4)-ROW($F$4)+2,COLUMN(G$3)))=0,"",INDIRECT(ADDRESS(ROW()*3-ROW($L$4)-ROW($F$4)+2,COLUMN(G$3))))</f>
        <v/>
      </c>
      <c r="Y17" t="str" cm="1">
        <f t="array" aca="1" ref="Y17" ca="1">IF(INDIRECT(ADDRESS(ROW()*3-ROW($L$4)-ROW($F$4)+2,COLUMN(H$3)))=0,"",INDIRECT(ADDRESS(ROW()*3-ROW($L$4)-ROW($F$4)+2,COLUMN(H$3))))</f>
        <v/>
      </c>
      <c r="Z17" t="str" cm="1">
        <f t="array" aca="1" ref="Z17" ca="1">IF(INDIRECT(ADDRESS(ROW()*3-ROW($L$4)-ROW($F$4)+2,COLUMN(I$3)))=0,"",INDIRECT(ADDRESS(ROW()*3-ROW($L$4)-ROW($F$4)+2,COLUMN(I$3))))</f>
        <v/>
      </c>
      <c r="AA17" t="str" cm="1">
        <f t="array" aca="1" ref="AA17" ca="1">IF(INDIRECT(ADDRESS(ROW()*3-ROW($L$4)-ROW($F$4)+2,COLUMN(J$3)))=0,"",INDIRECT(ADDRESS(ROW()*3-ROW($L$4)-ROW($F$4)+2,COLUMN(J$3))))</f>
        <v/>
      </c>
    </row>
    <row r="18" spans="1:27" ht="16" thickBot="1">
      <c r="A18" s="3" t="s">
        <v>10</v>
      </c>
      <c r="B18" s="84">
        <v>2.2483E-4</v>
      </c>
      <c r="C18" s="228"/>
      <c r="D18" s="228"/>
      <c r="E18" s="240"/>
      <c r="F18" s="3" t="s">
        <v>10</v>
      </c>
      <c r="G18" s="177">
        <v>12.895799999999999</v>
      </c>
      <c r="H18" s="178">
        <v>7.0481999999999996</v>
      </c>
      <c r="I18" s="178">
        <v>5.6898</v>
      </c>
      <c r="J18" s="178">
        <v>0.1578</v>
      </c>
      <c r="K18" s="27"/>
      <c r="L18" s="12" t="str">
        <f>"Fuel Price Adjustment " &amp; L4 &amp; " - High Voltage  (c/kWh)"</f>
        <v>Fuel Price Adjustment 2022 - High Voltage  (c/kWh)</v>
      </c>
      <c r="U18" s="12" t="str">
        <f>"Fuel Price Adjustment " &amp; L4 &amp; " - Low Voltage  (c/kWh)"</f>
        <v>Fuel Price Adjustment 2022 - Low Voltage  (c/kWh)</v>
      </c>
    </row>
    <row r="19" spans="1:27" ht="15" thickBot="1">
      <c r="A19" s="3" t="s">
        <v>8</v>
      </c>
      <c r="B19" s="84">
        <v>2.1976999999999999E-4</v>
      </c>
      <c r="C19" s="226" t="s">
        <v>30</v>
      </c>
      <c r="D19" s="226" t="s">
        <v>31</v>
      </c>
      <c r="E19" s="238">
        <v>930.29</v>
      </c>
      <c r="F19" s="3" t="s">
        <v>8</v>
      </c>
      <c r="G19" s="177">
        <v>13.851900000000001</v>
      </c>
      <c r="H19" s="178">
        <v>7.1302000000000003</v>
      </c>
      <c r="I19" s="178">
        <v>6.6486999999999998</v>
      </c>
      <c r="J19" s="178">
        <v>7.2999999999999995E-2</v>
      </c>
      <c r="K19" s="27"/>
    </row>
    <row r="20" spans="1:27" ht="15" thickBot="1">
      <c r="A20" s="3" t="s">
        <v>9</v>
      </c>
      <c r="B20" s="84">
        <v>2.2211999999999999E-4</v>
      </c>
      <c r="C20" s="227"/>
      <c r="D20" s="227"/>
      <c r="E20" s="239"/>
      <c r="F20" s="3" t="s">
        <v>9</v>
      </c>
      <c r="G20" s="177">
        <v>14</v>
      </c>
      <c r="H20" s="178">
        <v>7.2065000000000001</v>
      </c>
      <c r="I20" s="178">
        <v>6.7198000000000002</v>
      </c>
      <c r="J20" s="178">
        <v>7.3700000000000002E-2</v>
      </c>
      <c r="K20" s="27"/>
    </row>
    <row r="21" spans="1:27" ht="15" thickBot="1">
      <c r="A21" s="3" t="s">
        <v>10</v>
      </c>
      <c r="B21" s="84">
        <v>2.2483E-4</v>
      </c>
      <c r="C21" s="228"/>
      <c r="D21" s="228"/>
      <c r="E21" s="240"/>
      <c r="F21" s="3" t="s">
        <v>10</v>
      </c>
      <c r="G21" s="177">
        <v>14.1708</v>
      </c>
      <c r="H21" s="178">
        <v>7.2944000000000004</v>
      </c>
      <c r="I21" s="178">
        <v>6.8018000000000001</v>
      </c>
      <c r="J21" s="178">
        <v>7.46E-2</v>
      </c>
      <c r="K21" s="27"/>
    </row>
    <row r="22" spans="1:27" ht="15" thickBot="1">
      <c r="A22" s="3" t="s">
        <v>8</v>
      </c>
      <c r="B22" s="84">
        <v>2.1976999999999999E-4</v>
      </c>
      <c r="C22" s="226" t="s">
        <v>31</v>
      </c>
      <c r="D22" s="226" t="s">
        <v>32</v>
      </c>
      <c r="E22" s="244">
        <v>1061.5</v>
      </c>
      <c r="F22" s="3" t="s">
        <v>8</v>
      </c>
      <c r="G22" s="177">
        <v>18.191500000000001</v>
      </c>
      <c r="H22" s="178">
        <v>9.6256000000000004</v>
      </c>
      <c r="I22" s="178">
        <v>8.4402000000000008</v>
      </c>
      <c r="J22" s="178">
        <v>0.12570000000000001</v>
      </c>
      <c r="K22" s="27"/>
    </row>
    <row r="23" spans="1:27" ht="15" thickBot="1">
      <c r="A23" s="3" t="s">
        <v>9</v>
      </c>
      <c r="B23" s="84">
        <v>2.2211999999999999E-4</v>
      </c>
      <c r="C23" s="227"/>
      <c r="D23" s="227"/>
      <c r="E23" s="239"/>
      <c r="F23" s="3" t="s">
        <v>9</v>
      </c>
      <c r="G23" s="177">
        <v>18.3506</v>
      </c>
      <c r="H23" s="178">
        <v>9.7096999999999998</v>
      </c>
      <c r="I23" s="178">
        <v>8.5140999999999991</v>
      </c>
      <c r="J23" s="178">
        <v>0.1268</v>
      </c>
      <c r="K23" s="27"/>
    </row>
    <row r="24" spans="1:27" ht="15" thickBot="1">
      <c r="A24" s="3" t="s">
        <v>10</v>
      </c>
      <c r="B24" s="84">
        <v>2.2483E-4</v>
      </c>
      <c r="C24" s="228"/>
      <c r="D24" s="228"/>
      <c r="E24" s="240"/>
      <c r="F24" s="3" t="s">
        <v>10</v>
      </c>
      <c r="G24" s="177">
        <v>18.512799999999999</v>
      </c>
      <c r="H24" s="178">
        <v>9.7956000000000003</v>
      </c>
      <c r="I24" s="178">
        <v>8.5892999999999997</v>
      </c>
      <c r="J24" s="178">
        <v>0.12790000000000001</v>
      </c>
      <c r="K24" s="27"/>
    </row>
    <row r="25" spans="1:27" ht="15" thickBot="1">
      <c r="A25" s="3" t="s">
        <v>8</v>
      </c>
      <c r="B25" s="83">
        <v>2.3889000000000001E-4</v>
      </c>
      <c r="C25" s="226" t="s">
        <v>32</v>
      </c>
      <c r="D25" s="226" t="s">
        <v>33</v>
      </c>
      <c r="E25" s="244">
        <v>1050.8</v>
      </c>
      <c r="F25" s="3" t="s">
        <v>8</v>
      </c>
      <c r="G25" s="177">
        <v>17.9359</v>
      </c>
      <c r="H25" s="178">
        <v>11.8611</v>
      </c>
      <c r="I25" s="178">
        <v>5.9104000000000001</v>
      </c>
      <c r="J25" s="178">
        <v>0.16439999999999999</v>
      </c>
      <c r="K25" s="27"/>
    </row>
    <row r="26" spans="1:27" ht="15" thickBot="1">
      <c r="A26" s="3" t="s">
        <v>9</v>
      </c>
      <c r="B26" s="83">
        <v>2.4097999999999999E-4</v>
      </c>
      <c r="C26" s="227"/>
      <c r="D26" s="227"/>
      <c r="E26" s="239"/>
      <c r="F26" s="3" t="s">
        <v>9</v>
      </c>
      <c r="G26" s="177">
        <v>18.0928</v>
      </c>
      <c r="H26" s="178">
        <v>11.9649</v>
      </c>
      <c r="I26" s="178">
        <v>5.9621000000000004</v>
      </c>
      <c r="J26" s="178">
        <v>0.1658</v>
      </c>
      <c r="K26" s="27"/>
    </row>
    <row r="27" spans="1:27" ht="15" thickBot="1">
      <c r="A27" s="3" t="s">
        <v>10</v>
      </c>
      <c r="B27" s="83">
        <v>2.4310999999999999E-4</v>
      </c>
      <c r="C27" s="228"/>
      <c r="D27" s="228"/>
      <c r="E27" s="240"/>
      <c r="F27" s="3" t="s">
        <v>10</v>
      </c>
      <c r="G27" s="177">
        <v>18.252700000000001</v>
      </c>
      <c r="H27" s="178">
        <v>12.070600000000001</v>
      </c>
      <c r="I27" s="178">
        <v>6.0148000000000001</v>
      </c>
      <c r="J27" s="178">
        <v>0.1673</v>
      </c>
      <c r="K27" s="27"/>
    </row>
    <row r="28" spans="1:27" ht="15" thickBot="1">
      <c r="A28" s="3" t="s">
        <v>8</v>
      </c>
      <c r="B28" s="83">
        <v>2.3889000000000001E-4</v>
      </c>
      <c r="C28" s="226" t="s">
        <v>33</v>
      </c>
      <c r="D28" s="226" t="s">
        <v>34</v>
      </c>
      <c r="E28" s="244">
        <v>1049.47</v>
      </c>
      <c r="F28" s="3" t="s">
        <v>8</v>
      </c>
      <c r="G28" s="177">
        <v>17.9041</v>
      </c>
      <c r="H28" s="178">
        <v>10.941000000000001</v>
      </c>
      <c r="I28" s="178">
        <v>6.8381999999999996</v>
      </c>
      <c r="J28" s="178">
        <v>0.1249</v>
      </c>
      <c r="K28" s="27"/>
    </row>
    <row r="29" spans="1:27" ht="15" thickBot="1">
      <c r="A29" s="3" t="s">
        <v>9</v>
      </c>
      <c r="B29" s="83">
        <v>2.4097999999999999E-4</v>
      </c>
      <c r="C29" s="227"/>
      <c r="D29" s="227"/>
      <c r="E29" s="239"/>
      <c r="F29" s="3" t="s">
        <v>9</v>
      </c>
      <c r="G29" s="177">
        <v>18.060700000000001</v>
      </c>
      <c r="H29" s="178">
        <v>11.0366</v>
      </c>
      <c r="I29" s="178">
        <v>6.8981000000000003</v>
      </c>
      <c r="J29" s="178">
        <v>0.126</v>
      </c>
      <c r="K29" s="27"/>
    </row>
    <row r="30" spans="1:27" ht="15" thickBot="1">
      <c r="A30" s="3" t="s">
        <v>10</v>
      </c>
      <c r="B30" s="83">
        <v>2.4310999999999999E-4</v>
      </c>
      <c r="C30" s="228"/>
      <c r="D30" s="228"/>
      <c r="E30" s="240"/>
      <c r="F30" s="3" t="s">
        <v>10</v>
      </c>
      <c r="G30" s="177">
        <v>18.220400000000001</v>
      </c>
      <c r="H30" s="178">
        <v>11.1343</v>
      </c>
      <c r="I30" s="178">
        <v>6.9589999999999996</v>
      </c>
      <c r="J30" s="178">
        <v>0.12709999999999999</v>
      </c>
      <c r="K30" s="27"/>
    </row>
    <row r="31" spans="1:27" ht="15" thickBot="1">
      <c r="A31" s="3" t="s">
        <v>8</v>
      </c>
      <c r="B31" s="83">
        <v>2.3889000000000001E-4</v>
      </c>
      <c r="C31" s="226" t="s">
        <v>34</v>
      </c>
      <c r="D31" s="226" t="s">
        <v>35</v>
      </c>
      <c r="E31" s="238">
        <v>997.33</v>
      </c>
      <c r="F31" s="3" t="s">
        <v>8</v>
      </c>
      <c r="G31" s="177">
        <v>16.6585</v>
      </c>
      <c r="H31" s="178">
        <v>11.303100000000001</v>
      </c>
      <c r="I31" s="178">
        <v>5.2214</v>
      </c>
      <c r="J31" s="178">
        <v>0.13400000000000001</v>
      </c>
      <c r="K31" s="27"/>
    </row>
    <row r="32" spans="1:27" ht="15" thickBot="1">
      <c r="A32" s="3" t="s">
        <v>9</v>
      </c>
      <c r="B32" s="83">
        <v>2.4097999999999999E-4</v>
      </c>
      <c r="C32" s="227"/>
      <c r="D32" s="227"/>
      <c r="E32" s="239"/>
      <c r="F32" s="3" t="s">
        <v>9</v>
      </c>
      <c r="G32" s="177">
        <v>16.804300000000001</v>
      </c>
      <c r="H32" s="178">
        <v>11.401999999999999</v>
      </c>
      <c r="I32" s="178">
        <v>5.2671000000000001</v>
      </c>
      <c r="J32" s="178">
        <v>0.13519999999999999</v>
      </c>
      <c r="K32" s="27"/>
    </row>
    <row r="33" spans="1:11" ht="15" thickBot="1">
      <c r="A33" s="3" t="s">
        <v>10</v>
      </c>
      <c r="B33" s="83">
        <v>2.4310999999999999E-4</v>
      </c>
      <c r="C33" s="228"/>
      <c r="D33" s="228"/>
      <c r="E33" s="240"/>
      <c r="F33" s="3" t="s">
        <v>10</v>
      </c>
      <c r="G33" s="177">
        <v>16.9528</v>
      </c>
      <c r="H33" s="178">
        <v>11.502700000000001</v>
      </c>
      <c r="I33" s="178">
        <v>5.3136999999999999</v>
      </c>
      <c r="J33" s="178">
        <v>0.13639999999999999</v>
      </c>
      <c r="K33" s="27"/>
    </row>
    <row r="34" spans="1:11" ht="15" thickBot="1">
      <c r="A34" s="3" t="s">
        <v>8</v>
      </c>
      <c r="B34" s="83">
        <v>2.3889000000000001E-4</v>
      </c>
      <c r="C34" s="226" t="s">
        <v>35</v>
      </c>
      <c r="D34" s="226" t="s">
        <v>36</v>
      </c>
      <c r="E34" s="241">
        <v>980.8</v>
      </c>
      <c r="F34" s="3" t="s">
        <v>8</v>
      </c>
      <c r="G34" s="177">
        <v>16.2636</v>
      </c>
      <c r="H34" s="178">
        <v>10.8241</v>
      </c>
      <c r="I34" s="178">
        <v>5.2983000000000002</v>
      </c>
      <c r="J34" s="178">
        <v>0.14119999999999999</v>
      </c>
      <c r="K34" s="27"/>
    </row>
    <row r="35" spans="1:11" ht="15" thickBot="1">
      <c r="A35" s="3" t="s">
        <v>9</v>
      </c>
      <c r="B35" s="83">
        <v>2.4097999999999999E-4</v>
      </c>
      <c r="C35" s="227"/>
      <c r="D35" s="227"/>
      <c r="E35" s="242"/>
      <c r="F35" s="3" t="s">
        <v>9</v>
      </c>
      <c r="G35" s="177">
        <v>16.405899999999999</v>
      </c>
      <c r="H35" s="178">
        <v>10.918799999999999</v>
      </c>
      <c r="I35" s="178">
        <v>5.3446999999999996</v>
      </c>
      <c r="J35" s="178">
        <v>0.1424</v>
      </c>
      <c r="K35" s="27"/>
    </row>
    <row r="36" spans="1:11" ht="15" thickBot="1">
      <c r="A36" s="3" t="s">
        <v>10</v>
      </c>
      <c r="B36" s="83">
        <v>2.4310999999999999E-4</v>
      </c>
      <c r="C36" s="228"/>
      <c r="D36" s="228"/>
      <c r="E36" s="243"/>
      <c r="F36" s="3" t="s">
        <v>10</v>
      </c>
      <c r="G36" s="177">
        <v>16.550899999999999</v>
      </c>
      <c r="H36" s="178">
        <v>11.0153</v>
      </c>
      <c r="I36" s="178">
        <v>5.3918999999999997</v>
      </c>
      <c r="J36" s="178">
        <v>0.14369999999999999</v>
      </c>
      <c r="K36" s="27"/>
    </row>
    <row r="37" spans="1:11" ht="15.75" customHeight="1" thickBot="1">
      <c r="A37" s="3" t="s">
        <v>8</v>
      </c>
      <c r="B37" s="83">
        <v>2.3889000000000001E-4</v>
      </c>
      <c r="C37" s="226" t="s">
        <v>36</v>
      </c>
      <c r="D37" s="226" t="s">
        <v>37</v>
      </c>
      <c r="E37" s="238">
        <v>974.54</v>
      </c>
      <c r="F37" s="3" t="s">
        <v>8</v>
      </c>
      <c r="G37" s="177">
        <v>16.114100000000001</v>
      </c>
      <c r="H37" s="178">
        <v>10.257199999999999</v>
      </c>
      <c r="I37" s="178">
        <v>5.7333999999999996</v>
      </c>
      <c r="J37" s="178">
        <v>0.1235</v>
      </c>
      <c r="K37" s="27"/>
    </row>
    <row r="38" spans="1:11" ht="15" thickBot="1">
      <c r="A38" s="3" t="s">
        <v>9</v>
      </c>
      <c r="B38" s="83">
        <v>2.4097999999999999E-4</v>
      </c>
      <c r="C38" s="227"/>
      <c r="D38" s="227"/>
      <c r="E38" s="239"/>
      <c r="F38" s="3" t="s">
        <v>9</v>
      </c>
      <c r="G38" s="177">
        <v>16.255099999999999</v>
      </c>
      <c r="H38" s="178">
        <v>10.327</v>
      </c>
      <c r="I38" s="178">
        <v>5.7835000000000001</v>
      </c>
      <c r="J38" s="178">
        <v>0.14460000000000001</v>
      </c>
      <c r="K38" s="27"/>
    </row>
    <row r="39" spans="1:11" ht="15" thickBot="1">
      <c r="A39" s="3" t="s">
        <v>10</v>
      </c>
      <c r="B39" s="83">
        <v>2.4310999999999999E-4</v>
      </c>
      <c r="C39" s="228"/>
      <c r="D39" s="228"/>
      <c r="E39" s="240"/>
      <c r="F39" s="3" t="s">
        <v>10</v>
      </c>
      <c r="G39" s="177">
        <v>16.398700000000002</v>
      </c>
      <c r="H39" s="178">
        <v>10.4384</v>
      </c>
      <c r="I39" s="178">
        <v>5.8346</v>
      </c>
      <c r="J39" s="178">
        <v>0.12570000000000001</v>
      </c>
      <c r="K39" s="27"/>
    </row>
    <row r="40" spans="1:11" ht="15" thickBot="1">
      <c r="A40" s="3" t="s">
        <v>8</v>
      </c>
      <c r="B40" s="83">
        <v>2.3889000000000001E-4</v>
      </c>
      <c r="C40" s="226" t="s">
        <v>37</v>
      </c>
      <c r="D40" s="226"/>
      <c r="E40" s="238">
        <v>975.02</v>
      </c>
      <c r="F40" s="3" t="s">
        <v>8</v>
      </c>
      <c r="G40" s="177">
        <v>16.125599999999999</v>
      </c>
      <c r="H40" s="178">
        <v>9.4981000000000009</v>
      </c>
      <c r="I40" s="178">
        <v>6.51</v>
      </c>
      <c r="J40" s="178">
        <v>0.11749999999999999</v>
      </c>
      <c r="K40" s="27"/>
    </row>
    <row r="41" spans="1:11" ht="15" thickBot="1">
      <c r="A41" s="3" t="s">
        <v>9</v>
      </c>
      <c r="B41" s="83">
        <v>2.4097999999999999E-4</v>
      </c>
      <c r="C41" s="227"/>
      <c r="D41" s="227"/>
      <c r="E41" s="239"/>
      <c r="F41" s="3" t="s">
        <v>9</v>
      </c>
      <c r="G41" s="177">
        <v>16.2666</v>
      </c>
      <c r="H41" s="178">
        <v>9.5810999999999993</v>
      </c>
      <c r="I41" s="178">
        <v>6.5669000000000004</v>
      </c>
      <c r="J41" s="178">
        <v>0.1186</v>
      </c>
      <c r="K41" s="27"/>
    </row>
    <row r="42" spans="1:11" ht="15" thickBot="1">
      <c r="A42" s="3" t="s">
        <v>10</v>
      </c>
      <c r="B42" s="83">
        <v>2.4310999999999999E-4</v>
      </c>
      <c r="C42" s="228"/>
      <c r="D42" s="228"/>
      <c r="E42" s="240"/>
      <c r="F42" s="3" t="s">
        <v>10</v>
      </c>
      <c r="G42" s="177">
        <v>16.410399999999999</v>
      </c>
      <c r="H42" s="178">
        <v>9.6658000000000008</v>
      </c>
      <c r="I42" s="178">
        <v>6.625</v>
      </c>
      <c r="J42" s="178">
        <v>0.1196</v>
      </c>
      <c r="K42" s="27"/>
    </row>
    <row r="43" spans="1:11">
      <c r="C43" s="5" t="s">
        <v>4</v>
      </c>
    </row>
  </sheetData>
  <sheetProtection sheet="1" objects="1" scenarios="1"/>
  <mergeCells count="44">
    <mergeCell ref="G1:J1"/>
    <mergeCell ref="G2:J2"/>
    <mergeCell ref="P2:S2"/>
    <mergeCell ref="T2:W2"/>
    <mergeCell ref="X2:AA2"/>
    <mergeCell ref="C7:C9"/>
    <mergeCell ref="D7:D9"/>
    <mergeCell ref="E7:E9"/>
    <mergeCell ref="C4:C6"/>
    <mergeCell ref="D4:D6"/>
    <mergeCell ref="E4:E6"/>
    <mergeCell ref="C10:C12"/>
    <mergeCell ref="D10:D12"/>
    <mergeCell ref="E10:E12"/>
    <mergeCell ref="C13:C15"/>
    <mergeCell ref="D13:D15"/>
    <mergeCell ref="E13:E15"/>
    <mergeCell ref="C16:C18"/>
    <mergeCell ref="D16:D18"/>
    <mergeCell ref="E16:E18"/>
    <mergeCell ref="C19:C21"/>
    <mergeCell ref="D19:D21"/>
    <mergeCell ref="E19:E21"/>
    <mergeCell ref="C22:C24"/>
    <mergeCell ref="D22:D24"/>
    <mergeCell ref="E22:E24"/>
    <mergeCell ref="C25:C27"/>
    <mergeCell ref="D25:D27"/>
    <mergeCell ref="E25:E27"/>
    <mergeCell ref="C28:C30"/>
    <mergeCell ref="D28:D30"/>
    <mergeCell ref="E28:E30"/>
    <mergeCell ref="C31:C33"/>
    <mergeCell ref="D31:D33"/>
    <mergeCell ref="E31:E33"/>
    <mergeCell ref="C40:C42"/>
    <mergeCell ref="D40:D42"/>
    <mergeCell ref="E40:E42"/>
    <mergeCell ref="C34:C36"/>
    <mergeCell ref="D34:D36"/>
    <mergeCell ref="E34:E36"/>
    <mergeCell ref="C37:C39"/>
    <mergeCell ref="D37:D39"/>
    <mergeCell ref="E37:E39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33684-1910-44C0-81A1-4DAC6514FA63}">
  <dimension ref="A1:AE43"/>
  <sheetViews>
    <sheetView topLeftCell="A2" zoomScaleNormal="100" workbookViewId="0">
      <selection activeCell="M4" sqref="M4 F4 H3"/>
    </sheetView>
  </sheetViews>
  <sheetFormatPr defaultRowHeight="14.5"/>
  <cols>
    <col min="1" max="1" width="11.1796875" customWidth="1"/>
    <col min="2" max="2" width="14.54296875" customWidth="1"/>
    <col min="3" max="4" width="15" style="6" customWidth="1"/>
    <col min="5" max="5" width="16" customWidth="1"/>
    <col min="6" max="6" width="11.1796875" customWidth="1"/>
    <col min="7" max="7" width="9.54296875" customWidth="1"/>
    <col min="8" max="11" width="11.1796875" customWidth="1"/>
    <col min="13" max="13" width="9.81640625" customWidth="1"/>
    <col min="14" max="15" width="11.453125" customWidth="1"/>
    <col min="16" max="20" width="9.81640625" customWidth="1"/>
    <col min="21" max="21" width="9.81640625" style="102" customWidth="1"/>
    <col min="22" max="30" width="9.81640625" customWidth="1"/>
    <col min="31" max="31" width="9.1796875" customWidth="1"/>
  </cols>
  <sheetData>
    <row r="1" spans="1:31" ht="46.5" hidden="1" customHeight="1" thickBot="1">
      <c r="A1" s="2"/>
      <c r="C1" s="1" t="s">
        <v>0</v>
      </c>
      <c r="D1" s="1" t="s">
        <v>1</v>
      </c>
      <c r="E1" s="86" t="s">
        <v>2</v>
      </c>
      <c r="F1" s="2"/>
      <c r="G1" s="229" t="s">
        <v>3</v>
      </c>
      <c r="H1" s="230"/>
      <c r="I1" s="230"/>
      <c r="J1" s="231"/>
      <c r="K1" s="138"/>
    </row>
    <row r="2" spans="1:31" ht="46.5" customHeight="1" thickBot="1">
      <c r="A2" s="2"/>
      <c r="C2" s="103" t="s">
        <v>12</v>
      </c>
      <c r="D2" s="103" t="s">
        <v>40</v>
      </c>
      <c r="E2" s="132" t="s">
        <v>41</v>
      </c>
      <c r="F2" s="101"/>
      <c r="G2" s="245" t="s">
        <v>45</v>
      </c>
      <c r="H2" s="246"/>
      <c r="I2" s="246"/>
      <c r="J2" s="247"/>
      <c r="K2" s="248" t="s">
        <v>44</v>
      </c>
      <c r="M2" s="140"/>
      <c r="N2" s="141"/>
      <c r="O2" s="141"/>
      <c r="P2" s="141"/>
      <c r="Q2" s="250" t="s">
        <v>14</v>
      </c>
      <c r="R2" s="251"/>
      <c r="S2" s="251"/>
      <c r="T2" s="251"/>
      <c r="U2" s="252"/>
      <c r="V2" s="250" t="s">
        <v>15</v>
      </c>
      <c r="W2" s="251"/>
      <c r="X2" s="251"/>
      <c r="Y2" s="251"/>
      <c r="Z2" s="251"/>
      <c r="AA2" s="250" t="s">
        <v>16</v>
      </c>
      <c r="AB2" s="251"/>
      <c r="AC2" s="251"/>
      <c r="AD2" s="251"/>
      <c r="AE2" s="252"/>
    </row>
    <row r="3" spans="1:31" ht="29.5" thickBot="1">
      <c r="A3" s="4" t="s">
        <v>7</v>
      </c>
      <c r="B3" s="87" t="s">
        <v>11</v>
      </c>
      <c r="C3" s="103">
        <v>2023</v>
      </c>
      <c r="D3" s="64"/>
      <c r="E3" s="42" t="s">
        <v>24</v>
      </c>
      <c r="F3" s="4" t="s">
        <v>23</v>
      </c>
      <c r="G3" s="65" t="s">
        <v>20</v>
      </c>
      <c r="H3" s="66" t="s">
        <v>21</v>
      </c>
      <c r="I3" s="86" t="s">
        <v>38</v>
      </c>
      <c r="J3" s="4" t="s">
        <v>22</v>
      </c>
      <c r="K3" s="249"/>
      <c r="L3" s="27"/>
      <c r="M3" s="112" t="s">
        <v>25</v>
      </c>
      <c r="N3" s="139" t="s">
        <v>17</v>
      </c>
      <c r="O3" s="118" t="s">
        <v>18</v>
      </c>
      <c r="P3" s="115" t="s">
        <v>19</v>
      </c>
      <c r="Q3" s="116" t="s">
        <v>20</v>
      </c>
      <c r="R3" s="146" t="s">
        <v>21</v>
      </c>
      <c r="S3" s="147" t="s">
        <v>38</v>
      </c>
      <c r="T3" s="147" t="s">
        <v>22</v>
      </c>
      <c r="U3" s="151" t="s">
        <v>43</v>
      </c>
      <c r="V3" s="116" t="s">
        <v>20</v>
      </c>
      <c r="W3" s="146" t="s">
        <v>21</v>
      </c>
      <c r="X3" s="117" t="s">
        <v>38</v>
      </c>
      <c r="Y3" s="147" t="s">
        <v>22</v>
      </c>
      <c r="Z3" s="151" t="s">
        <v>43</v>
      </c>
      <c r="AA3" s="116" t="s">
        <v>20</v>
      </c>
      <c r="AB3" s="146" t="s">
        <v>21</v>
      </c>
      <c r="AC3" s="146" t="s">
        <v>38</v>
      </c>
      <c r="AD3" s="147" t="s">
        <v>22</v>
      </c>
      <c r="AE3" s="151" t="s">
        <v>43</v>
      </c>
    </row>
    <row r="4" spans="1:31" ht="15" thickBot="1">
      <c r="A4" s="3" t="s">
        <v>8</v>
      </c>
      <c r="B4" s="83">
        <v>2.3889000000000001E-4</v>
      </c>
      <c r="C4" s="253"/>
      <c r="D4" s="253" t="s">
        <v>26</v>
      </c>
      <c r="E4" s="259">
        <v>975.02</v>
      </c>
      <c r="F4" s="3" t="s">
        <v>8</v>
      </c>
      <c r="G4" s="177">
        <v>16.125599999999999</v>
      </c>
      <c r="H4" s="178">
        <v>9.4981000000000009</v>
      </c>
      <c r="I4" s="178">
        <v>6.51</v>
      </c>
      <c r="J4" s="178">
        <v>0.11749999999999999</v>
      </c>
      <c r="K4" s="178"/>
      <c r="L4" s="27"/>
      <c r="M4" s="67">
        <f t="shared" ref="M4:M16" si="0">$C$3</f>
        <v>2023</v>
      </c>
      <c r="N4" s="10"/>
      <c r="O4" s="77" t="s">
        <v>26</v>
      </c>
      <c r="P4" s="54" cm="1">
        <f t="array" aca="1" ref="P4" ca="1">IF(INDIRECT(ADDRESS(ROW()*3-ROW($M$4)-ROW($F$4),COLUMN($E$2)))=0,"",INDIRECT(ADDRESS(ROW()*3-ROW($M$4)-ROW($F$4),COLUMN($E$2))))</f>
        <v>975.02</v>
      </c>
      <c r="Q4" s="58" cm="1">
        <f t="array" aca="1" ref="Q4" ca="1">IF(INDIRECT(ADDRESS(ROW()*3-ROW($M$4)-ROW($F$4),COLUMN(G$3)))=0,"",INDIRECT(ADDRESS(ROW()*3-ROW($M$4)-ROW($F$4),COLUMN(G$3))))</f>
        <v>16.125599999999999</v>
      </c>
      <c r="R4" s="56" cm="1">
        <f t="array" aca="1" ref="R4" ca="1">IF(INDIRECT(ADDRESS(ROW()*3-ROW($M$4)-ROW($F$4),COLUMN(H$3)))=0,"",INDIRECT(ADDRESS(ROW()*3-ROW($M$4)-ROW($F$4),COLUMN(H$3))))</f>
        <v>9.4981000000000009</v>
      </c>
      <c r="S4" s="56" cm="1">
        <f t="array" aca="1" ref="S4" ca="1">IF(INDIRECT(ADDRESS(ROW()*3-ROW($M$4)-ROW($F$4),COLUMN(I$3)))=0,"",INDIRECT(ADDRESS(ROW()*3-ROW($M$4)-ROW($F$4),COLUMN(I$3))))</f>
        <v>6.51</v>
      </c>
      <c r="T4" s="91" cm="1">
        <f t="array" aca="1" ref="T4" ca="1">IF(INDIRECT(ADDRESS(ROW()*3-ROW($M$4)-ROW($F$4),COLUMN(J$3)))=0,"",INDIRECT(ADDRESS(ROW()*3-ROW($M$4)-ROW($F$4),COLUMN(J$3))))</f>
        <v>0.11749999999999999</v>
      </c>
      <c r="U4" s="77"/>
      <c r="V4" s="58" cm="1">
        <f t="array" aca="1" ref="V4" ca="1">IF(INDIRECT(ADDRESS(ROW()*3-ROW($M$4)-ROW($F$4)+1,COLUMN(G$3)))=0,"",INDIRECT(ADDRESS(ROW()*3-ROW($M$4)-ROW($F$4)+1,COLUMN(G$3))))</f>
        <v>16.2666</v>
      </c>
      <c r="W4" s="56" cm="1">
        <f t="array" aca="1" ref="W4" ca="1">IF(INDIRECT(ADDRESS(ROW()*3-ROW($M$4)-ROW($F$4)+1,COLUMN(H$3)))=0,"",INDIRECT(ADDRESS(ROW()*3-ROW($M$4)-ROW($F$4)+1,COLUMN(H$3))))</f>
        <v>9.5810999999999993</v>
      </c>
      <c r="X4" s="56" cm="1">
        <f t="array" aca="1" ref="X4" ca="1">IF(INDIRECT(ADDRESS(ROW()*3-ROW($M$4)-ROW($F$4)+1,COLUMN(I$3)))=0,"",INDIRECT(ADDRESS(ROW()*3-ROW($M$4)-ROW($F$4)+1,COLUMN(I$3))))</f>
        <v>6.5669000000000004</v>
      </c>
      <c r="Y4" s="91" cm="1">
        <f t="array" aca="1" ref="Y4" ca="1">IF(INDIRECT(ADDRESS(ROW()*3-ROW($M$4)-ROW($F$4)+1,COLUMN(J$3)))=0,"",INDIRECT(ADDRESS(ROW()*3-ROW($M$4)-ROW($F$4)+1,COLUMN(J$3))))</f>
        <v>0.1186</v>
      </c>
      <c r="Z4" s="57"/>
      <c r="AA4" s="58" cm="1">
        <f t="array" aca="1" ref="AA4" ca="1">IF(INDIRECT(ADDRESS(ROW()*3-ROW($M$4)-ROW($F$4)+2,COLUMN(G$3)))=0,"",INDIRECT(ADDRESS(ROW()*3-ROW($M$4)-ROW($F$4)+2,COLUMN(G$3))))</f>
        <v>16.410399999999999</v>
      </c>
      <c r="AB4" s="56" cm="1">
        <f t="array" aca="1" ref="AB4" ca="1">IF(INDIRECT(ADDRESS(ROW()*3-ROW($M$4)-ROW($F$4)+2,COLUMN(H$3)))=0,"",INDIRECT(ADDRESS(ROW()*3-ROW($M$4)-ROW($F$4)+2,COLUMN(H$3))))</f>
        <v>9.6658000000000008</v>
      </c>
      <c r="AC4" s="56" cm="1">
        <f t="array" aca="1" ref="AC4" ca="1">IF(INDIRECT(ADDRESS(ROW()*3-ROW($M$4)-ROW($F$4)+2,COLUMN(I$3)))=0,"",INDIRECT(ADDRESS(ROW()*3-ROW($M$4)-ROW($F$4)+2,COLUMN(I$3))))</f>
        <v>6.625</v>
      </c>
      <c r="AD4" s="91" cm="1">
        <f t="array" aca="1" ref="AD4" ca="1">IF(INDIRECT(ADDRESS(ROW()*3-ROW($M$4)-ROW($F$4)+2,COLUMN(J$3)))=0,"",INDIRECT(ADDRESS(ROW()*3-ROW($M$4)-ROW($F$4)+2,COLUMN(J$3))))</f>
        <v>0.1196</v>
      </c>
      <c r="AE4" s="77"/>
    </row>
    <row r="5" spans="1:31" ht="15" thickBot="1">
      <c r="A5" s="3" t="s">
        <v>9</v>
      </c>
      <c r="B5" s="83">
        <v>2.4097999999999999E-4</v>
      </c>
      <c r="C5" s="254"/>
      <c r="D5" s="254"/>
      <c r="E5" s="259"/>
      <c r="F5" s="3" t="s">
        <v>9</v>
      </c>
      <c r="G5" s="177">
        <v>16.2666</v>
      </c>
      <c r="H5" s="178">
        <v>9.5810999999999993</v>
      </c>
      <c r="I5" s="178">
        <v>6.5669000000000004</v>
      </c>
      <c r="J5" s="178">
        <v>0.1186</v>
      </c>
      <c r="K5" s="178"/>
      <c r="L5" s="27"/>
      <c r="M5" s="67">
        <f t="shared" si="0"/>
        <v>2023</v>
      </c>
      <c r="N5" s="10" t="s">
        <v>26</v>
      </c>
      <c r="O5" s="77" t="s">
        <v>27</v>
      </c>
      <c r="P5" s="54" cm="1">
        <f t="array" aca="1" ref="P5" ca="1">IF(INDIRECT(ADDRESS(ROW()*3-ROW($M$4)-ROW($F$4),COLUMN($E$2)))=0,"",INDIRECT(ADDRESS(ROW()*3-ROW($M$4)-ROW($F$4),COLUMN($E$2))))</f>
        <v>910.36</v>
      </c>
      <c r="Q5" s="58" cm="1">
        <f t="array" aca="1" ref="Q5" ca="1">IF(INDIRECT(ADDRESS(ROW()*3-ROW($M$4)-ROW($F$4),COLUMN(G$3)))=0,"",INDIRECT(ADDRESS(ROW()*3-ROW($M$4)-ROW($F$4),COLUMN(G$3))))</f>
        <v>15.526300000000001</v>
      </c>
      <c r="R5" s="56" cm="1">
        <f t="array" aca="1" ref="R5" ca="1">IF(INDIRECT(ADDRESS(ROW()*3-ROW($M$4)-ROW($F$4),COLUMN(H$3)))=0,"",INDIRECT(ADDRESS(ROW()*3-ROW($M$4)-ROW($F$4),COLUMN(H$3))))</f>
        <v>8.7836999999999996</v>
      </c>
      <c r="S5" s="56" cm="1">
        <f t="array" aca="1" ref="S5" ca="1">IF(INDIRECT(ADDRESS(ROW()*3-ROW($M$4)-ROW($F$4),COLUMN(I$3)))=0,"",INDIRECT(ADDRESS(ROW()*3-ROW($M$4)-ROW($F$4),COLUMN(I$3))))</f>
        <v>6.6036999999999999</v>
      </c>
      <c r="T5" s="91" cm="1">
        <f t="array" aca="1" ref="T5" ca="1">IF(INDIRECT(ADDRESS(ROW()*3-ROW($M$4)-ROW($F$4),COLUMN(J$3)))=0,"",INDIRECT(ADDRESS(ROW()*3-ROW($M$4)-ROW($F$4),COLUMN(J$3))))</f>
        <v>0.1389</v>
      </c>
      <c r="U5" s="77"/>
      <c r="V5" s="58" cm="1">
        <f t="array" aca="1" ref="V5" ca="1">IF(INDIRECT(ADDRESS(ROW()*3-ROW($M$4)-ROW($F$4)+1,COLUMN(G$3)))=0,"",INDIRECT(ADDRESS(ROW()*3-ROW($M$4)-ROW($F$4)+1,COLUMN(G$3))))</f>
        <v>15.832100000000001</v>
      </c>
      <c r="W5" s="56" cm="1">
        <f t="array" aca="1" ref="W5" ca="1">IF(INDIRECT(ADDRESS(ROW()*3-ROW($M$4)-ROW($F$4)+1,COLUMN(H$3)))=0,"",INDIRECT(ADDRESS(ROW()*3-ROW($M$4)-ROW($F$4)+1,COLUMN(H$3))))</f>
        <v>8.9566999999999997</v>
      </c>
      <c r="X5" s="56" cm="1">
        <f t="array" aca="1" ref="X5" ca="1">IF(INDIRECT(ADDRESS(ROW()*3-ROW($M$4)-ROW($F$4)+1,COLUMN(I$3)))=0,"",INDIRECT(ADDRESS(ROW()*3-ROW($M$4)-ROW($F$4)+1,COLUMN(I$3))))</f>
        <v>6.7337999999999996</v>
      </c>
      <c r="Y5" s="91" cm="1">
        <f t="array" aca="1" ref="Y5" ca="1">IF(INDIRECT(ADDRESS(ROW()*3-ROW($M$4)-ROW($F$4)+1,COLUMN(J$3)))=0,"",INDIRECT(ADDRESS(ROW()*3-ROW($M$4)-ROW($F$4)+1,COLUMN(J$3))))</f>
        <v>0.1416</v>
      </c>
      <c r="Z5" s="57"/>
      <c r="AA5" s="58" cm="1">
        <f t="array" aca="1" ref="AA5" ca="1">IF(INDIRECT(ADDRESS(ROW()*3-ROW($M$4)-ROW($F$4)+2,COLUMN(G$3)))=0,"",INDIRECT(ADDRESS(ROW()*3-ROW($M$4)-ROW($F$4)+2,COLUMN(G$3))))</f>
        <v>16.143999999999998</v>
      </c>
      <c r="AB5" s="56" cm="1">
        <f t="array" aca="1" ref="AB5" ca="1">IF(INDIRECT(ADDRESS(ROW()*3-ROW($M$4)-ROW($F$4)+2,COLUMN(H$3)))=0,"",INDIRECT(ADDRESS(ROW()*3-ROW($M$4)-ROW($F$4)+2,COLUMN(H$3))))</f>
        <v>9.1332000000000004</v>
      </c>
      <c r="AC5" s="56" cm="1">
        <f t="array" aca="1" ref="AC5" ca="1">IF(INDIRECT(ADDRESS(ROW()*3-ROW($M$4)-ROW($F$4)+2,COLUMN(I$3)))=0,"",INDIRECT(ADDRESS(ROW()*3-ROW($M$4)-ROW($F$4)+2,COLUMN(I$3))))</f>
        <v>6.8663999999999996</v>
      </c>
      <c r="AD5" s="91" cm="1">
        <f t="array" aca="1" ref="AD5" ca="1">IF(INDIRECT(ADDRESS(ROW()*3-ROW($M$4)-ROW($F$4)+2,COLUMN(J$3)))=0,"",INDIRECT(ADDRESS(ROW()*3-ROW($M$4)-ROW($F$4)+2,COLUMN(J$3))))</f>
        <v>0.1444</v>
      </c>
      <c r="AE5" s="77"/>
    </row>
    <row r="6" spans="1:31" ht="15" thickBot="1">
      <c r="A6" s="3" t="s">
        <v>10</v>
      </c>
      <c r="B6" s="83">
        <v>2.4310999999999999E-4</v>
      </c>
      <c r="C6" s="255"/>
      <c r="D6" s="255"/>
      <c r="E6" s="259"/>
      <c r="F6" s="3" t="s">
        <v>10</v>
      </c>
      <c r="G6" s="177">
        <v>16.410399999999999</v>
      </c>
      <c r="H6" s="178">
        <v>9.6658000000000008</v>
      </c>
      <c r="I6" s="178">
        <v>6.625</v>
      </c>
      <c r="J6" s="178">
        <v>0.1196</v>
      </c>
      <c r="K6" s="178"/>
      <c r="L6" s="27"/>
      <c r="M6" s="67">
        <f t="shared" si="0"/>
        <v>2023</v>
      </c>
      <c r="N6" s="10" t="s">
        <v>27</v>
      </c>
      <c r="O6" s="77" t="s">
        <v>28</v>
      </c>
      <c r="P6" s="54" cm="1">
        <f t="array" aca="1" ref="P6" ca="1">IF(INDIRECT(ADDRESS(ROW()*3-ROW($M$4)-ROW($F$4),COLUMN($E$2)))=0,"",INDIRECT(ADDRESS(ROW()*3-ROW($M$4)-ROW($F$4),COLUMN($E$2))))</f>
        <v>931.11</v>
      </c>
      <c r="Q6" s="58" cm="1">
        <f t="array" aca="1" ref="Q6" ca="1">IF(INDIRECT(ADDRESS(ROW()*3-ROW($M$4)-ROW($F$4),COLUMN(G$3)))=0,"",INDIRECT(ADDRESS(ROW()*3-ROW($M$4)-ROW($F$4),COLUMN(G$3))))</f>
        <v>16.054200000000002</v>
      </c>
      <c r="R6" s="56" cm="1">
        <f t="array" aca="1" ref="R6" ca="1">IF(INDIRECT(ADDRESS(ROW()*3-ROW($M$4)-ROW($F$4),COLUMN(H$3)))=0,"",INDIRECT(ADDRESS(ROW()*3-ROW($M$4)-ROW($F$4),COLUMN(H$3))))</f>
        <v>8.3686000000000007</v>
      </c>
      <c r="S6" s="56" cm="1">
        <f t="array" aca="1" ref="S6" ca="1">IF(INDIRECT(ADDRESS(ROW()*3-ROW($M$4)-ROW($F$4),COLUMN(I$3)))=0,"",INDIRECT(ADDRESS(ROW()*3-ROW($M$4)-ROW($F$4),COLUMN(I$3))))</f>
        <v>7.5542999999999996</v>
      </c>
      <c r="T6" s="91" cm="1">
        <f t="array" aca="1" ref="T6" ca="1">IF(INDIRECT(ADDRESS(ROW()*3-ROW($M$4)-ROW($F$4),COLUMN(J$3)))=0,"",INDIRECT(ADDRESS(ROW()*3-ROW($M$4)-ROW($F$4),COLUMN(J$3))))</f>
        <v>0.1313</v>
      </c>
      <c r="U6" s="77"/>
      <c r="V6" s="58" cm="1">
        <f t="array" aca="1" ref="V6" ca="1">IF(INDIRECT(ADDRESS(ROW()*3-ROW($M$4)-ROW($F$4)+1,COLUMN(G$3)))=0,"",INDIRECT(ADDRESS(ROW()*3-ROW($M$4)-ROW($F$4)+1,COLUMN(G$3))))</f>
        <v>16.3704</v>
      </c>
      <c r="W6" s="56" cm="1">
        <f t="array" aca="1" ref="W6" ca="1">IF(INDIRECT(ADDRESS(ROW()*3-ROW($M$4)-ROW($F$4)+1,COLUMN(H$3)))=0,"",INDIRECT(ADDRESS(ROW()*3-ROW($M$4)-ROW($F$4)+1,COLUMN(H$3))))</f>
        <v>8.5335000000000001</v>
      </c>
      <c r="X6" s="56" cm="1">
        <f t="array" aca="1" ref="X6" ca="1">IF(INDIRECT(ADDRESS(ROW()*3-ROW($M$4)-ROW($F$4)+1,COLUMN(I$3)))=0,"",INDIRECT(ADDRESS(ROW()*3-ROW($M$4)-ROW($F$4)+1,COLUMN(I$3))))</f>
        <v>7.7031000000000001</v>
      </c>
      <c r="Y6" s="91" cm="1">
        <f t="array" aca="1" ref="Y6" ca="1">IF(INDIRECT(ADDRESS(ROW()*3-ROW($M$4)-ROW($F$4)+1,COLUMN(J$3)))=0,"",INDIRECT(ADDRESS(ROW()*3-ROW($M$4)-ROW($F$4)+1,COLUMN(J$3))))</f>
        <v>0.1338</v>
      </c>
      <c r="Z6" s="57"/>
      <c r="AA6" s="58" cm="1">
        <f t="array" aca="1" ref="AA6" ca="1">IF(INDIRECT(ADDRESS(ROW()*3-ROW($M$4)-ROW($F$4)+2,COLUMN(G$3)))=0,"",INDIRECT(ADDRESS(ROW()*3-ROW($M$4)-ROW($F$4)+2,COLUMN(G$3))))</f>
        <v>16.692900000000002</v>
      </c>
      <c r="AB6" s="56" cm="1">
        <f t="array" aca="1" ref="AB6" ca="1">IF(INDIRECT(ADDRESS(ROW()*3-ROW($M$4)-ROW($F$4)+2,COLUMN(H$3)))=0,"",INDIRECT(ADDRESS(ROW()*3-ROW($M$4)-ROW($F$4)+2,COLUMN(H$3))))</f>
        <v>8.7014999999999993</v>
      </c>
      <c r="AC6" s="56" cm="1">
        <f t="array" aca="1" ref="AC6" ca="1">IF(INDIRECT(ADDRESS(ROW()*3-ROW($M$4)-ROW($F$4)+2,COLUMN(I$3)))=0,"",INDIRECT(ADDRESS(ROW()*3-ROW($M$4)-ROW($F$4)+2,COLUMN(I$3))))</f>
        <v>7.8548999999999998</v>
      </c>
      <c r="AD6" s="91" cm="1">
        <f t="array" aca="1" ref="AD6" ca="1">IF(INDIRECT(ADDRESS(ROW()*3-ROW($M$4)-ROW($F$4)+2,COLUMN(J$3)))=0,"",INDIRECT(ADDRESS(ROW()*3-ROW($M$4)-ROW($F$4)+2,COLUMN(J$3))))</f>
        <v>0.13650000000000001</v>
      </c>
      <c r="AE6" s="77"/>
    </row>
    <row r="7" spans="1:31" ht="15" thickBot="1">
      <c r="A7" s="3" t="s">
        <v>8</v>
      </c>
      <c r="B7" s="84">
        <v>2.5438000000000001E-4</v>
      </c>
      <c r="C7" s="253" t="s">
        <v>26</v>
      </c>
      <c r="D7" s="253" t="s">
        <v>27</v>
      </c>
      <c r="E7" s="256">
        <v>910.36</v>
      </c>
      <c r="F7" s="3" t="s">
        <v>8</v>
      </c>
      <c r="G7" s="177">
        <v>15.526300000000001</v>
      </c>
      <c r="H7" s="178">
        <v>8.7836999999999996</v>
      </c>
      <c r="I7" s="178">
        <v>6.6036999999999999</v>
      </c>
      <c r="J7" s="178">
        <v>0.1389</v>
      </c>
      <c r="K7" s="178"/>
      <c r="L7" s="27"/>
      <c r="M7" s="67">
        <f t="shared" si="0"/>
        <v>2023</v>
      </c>
      <c r="N7" s="10" t="s">
        <v>28</v>
      </c>
      <c r="O7" s="77" t="s">
        <v>29</v>
      </c>
      <c r="P7" s="54" cm="1">
        <f t="array" aca="1" ref="P7" ca="1">IF(INDIRECT(ADDRESS(ROW()*3-ROW($M$4)-ROW($F$4),COLUMN($E$2)))=0,"",INDIRECT(ADDRESS(ROW()*3-ROW($M$4)-ROW($F$4),COLUMN($E$2))))</f>
        <v>869.06</v>
      </c>
      <c r="Q7" s="58" cm="1">
        <f t="array" aca="1" ref="Q7" ca="1">IF(INDIRECT(ADDRESS(ROW()*3-ROW($M$4)-ROW($F$4),COLUMN(G$3)))=0,"",INDIRECT(ADDRESS(ROW()*3-ROW($M$4)-ROW($F$4),COLUMN(G$3))))</f>
        <v>14.4757</v>
      </c>
      <c r="R7" s="56" cm="1">
        <f t="array" aca="1" ref="R7" ca="1">IF(INDIRECT(ADDRESS(ROW()*3-ROW($M$4)-ROW($F$4),COLUMN(H$3)))=0,"",INDIRECT(ADDRESS(ROW()*3-ROW($M$4)-ROW($F$4),COLUMN(H$3))))</f>
        <v>7.3068</v>
      </c>
      <c r="S7" s="56" cm="1">
        <f t="array" aca="1" ref="S7" ca="1">IF(INDIRECT(ADDRESS(ROW()*3-ROW($M$4)-ROW($F$4),COLUMN(I$3)))=0,"",INDIRECT(ADDRESS(ROW()*3-ROW($M$4)-ROW($F$4),COLUMN(I$3))))</f>
        <v>7.0561999999999996</v>
      </c>
      <c r="T7" s="91" cm="1">
        <f t="array" aca="1" ref="T7" ca="1">IF(INDIRECT(ADDRESS(ROW()*3-ROW($M$4)-ROW($F$4),COLUMN(J$3)))=0,"",INDIRECT(ADDRESS(ROW()*3-ROW($M$4)-ROW($F$4),COLUMN(J$3))))</f>
        <v>0.11269999999999999</v>
      </c>
      <c r="U7" s="77"/>
      <c r="V7" s="58" cm="1">
        <f t="array" aca="1" ref="V7" ca="1">IF(INDIRECT(ADDRESS(ROW()*3-ROW($M$4)-ROW($F$4)+1,COLUMN(G$3)))=0,"",INDIRECT(ADDRESS(ROW()*3-ROW($M$4)-ROW($F$4)+1,COLUMN(G$3))))</f>
        <v>14.7608</v>
      </c>
      <c r="W7" s="56" cm="1">
        <f t="array" aca="1" ref="W7" ca="1">IF(INDIRECT(ADDRESS(ROW()*3-ROW($M$4)-ROW($F$4)+1,COLUMN(H$3)))=0,"",INDIRECT(ADDRESS(ROW()*3-ROW($M$4)-ROW($F$4)+1,COLUMN(H$3))))</f>
        <v>7.4507000000000003</v>
      </c>
      <c r="X7" s="56" cm="1">
        <f t="array" aca="1" ref="X7" ca="1">IF(INDIRECT(ADDRESS(ROW()*3-ROW($M$4)-ROW($F$4)+1,COLUMN(I$3)))=0,"",INDIRECT(ADDRESS(ROW()*3-ROW($M$4)-ROW($F$4)+1,COLUMN(I$3))))</f>
        <v>7.1951999999999998</v>
      </c>
      <c r="Y7" s="91" cm="1">
        <f t="array" aca="1" ref="Y7" ca="1">IF(INDIRECT(ADDRESS(ROW()*3-ROW($M$4)-ROW($F$4)+1,COLUMN(J$3)))=0,"",INDIRECT(ADDRESS(ROW()*3-ROW($M$4)-ROW($F$4)+1,COLUMN(J$3))))</f>
        <v>0.1149</v>
      </c>
      <c r="Z7" s="57"/>
      <c r="AA7" s="58" cm="1">
        <f t="array" aca="1" ref="AA7" ca="1">IF(INDIRECT(ADDRESS(ROW()*3-ROW($M$4)-ROW($F$4)+2,COLUMN(G$3)))=0,"",INDIRECT(ADDRESS(ROW()*3-ROW($M$4)-ROW($F$4)+2,COLUMN(G$3))))</f>
        <v>15.051600000000001</v>
      </c>
      <c r="AB7" s="56" cm="1">
        <f t="array" aca="1" ref="AB7" ca="1">IF(INDIRECT(ADDRESS(ROW()*3-ROW($M$4)-ROW($F$4)+2,COLUMN(H$3)))=0,"",INDIRECT(ADDRESS(ROW()*3-ROW($M$4)-ROW($F$4)+2,COLUMN(H$3))))</f>
        <v>7.5974000000000004</v>
      </c>
      <c r="AC7" s="56" cm="1">
        <f t="array" aca="1" ref="AC7" ca="1">IF(INDIRECT(ADDRESS(ROW()*3-ROW($M$4)-ROW($F$4)+2,COLUMN(I$3)))=0,"",INDIRECT(ADDRESS(ROW()*3-ROW($M$4)-ROW($F$4)+2,COLUMN(I$3))))</f>
        <v>7.3369999999999997</v>
      </c>
      <c r="AD7" s="91" cm="1">
        <f t="array" aca="1" ref="AD7" ca="1">IF(INDIRECT(ADDRESS(ROW()*3-ROW($M$4)-ROW($F$4)+2,COLUMN(J$3)))=0,"",INDIRECT(ADDRESS(ROW()*3-ROW($M$4)-ROW($F$4)+2,COLUMN(J$3))))</f>
        <v>0.1172</v>
      </c>
      <c r="AE7" s="77"/>
    </row>
    <row r="8" spans="1:31" ht="15" thickBot="1">
      <c r="A8" s="3" t="s">
        <v>9</v>
      </c>
      <c r="B8" s="84">
        <v>2.5939000000000002E-4</v>
      </c>
      <c r="C8" s="254"/>
      <c r="D8" s="254"/>
      <c r="E8" s="257"/>
      <c r="F8" s="3" t="s">
        <v>9</v>
      </c>
      <c r="G8" s="177">
        <v>15.832100000000001</v>
      </c>
      <c r="H8" s="178">
        <v>8.9566999999999997</v>
      </c>
      <c r="I8" s="178">
        <v>6.7337999999999996</v>
      </c>
      <c r="J8" s="178">
        <v>0.1416</v>
      </c>
      <c r="K8" s="178"/>
      <c r="L8" s="27"/>
      <c r="M8" s="67">
        <f t="shared" si="0"/>
        <v>2023</v>
      </c>
      <c r="N8" s="10" t="s">
        <v>29</v>
      </c>
      <c r="O8" s="77" t="s">
        <v>30</v>
      </c>
      <c r="P8" s="54" cm="1">
        <f t="array" aca="1" ref="P8" ca="1">IF(INDIRECT(ADDRESS(ROW()*3-ROW($M$4)-ROW($F$4),COLUMN($E$2)))=0,"",INDIRECT(ADDRESS(ROW()*3-ROW($M$4)-ROW($F$4),COLUMN($E$2))))</f>
        <v>889.71</v>
      </c>
      <c r="Q8" s="58" cm="1">
        <f t="array" aca="1" ref="Q8" ca="1">IF(INDIRECT(ADDRESS(ROW()*3-ROW($M$4)-ROW($F$4),COLUMN(G$3)))=0,"",INDIRECT(ADDRESS(ROW()*3-ROW($M$4)-ROW($F$4),COLUMN(G$3))))</f>
        <v>15.000999999999999</v>
      </c>
      <c r="R8" s="56" cm="1">
        <f t="array" aca="1" ref="R8" ca="1">IF(INDIRECT(ADDRESS(ROW()*3-ROW($M$4)-ROW($F$4),COLUMN(H$3)))=0,"",INDIRECT(ADDRESS(ROW()*3-ROW($M$4)-ROW($F$4),COLUMN(H$3))))</f>
        <v>7.7134999999999998</v>
      </c>
      <c r="S8" s="56" cm="1">
        <f t="array" aca="1" ref="S8" ca="1">IF(INDIRECT(ADDRESS(ROW()*3-ROW($M$4)-ROW($F$4),COLUMN(I$3)))=0,"",INDIRECT(ADDRESS(ROW()*3-ROW($M$4)-ROW($F$4),COLUMN(I$3))))</f>
        <v>7.1295000000000002</v>
      </c>
      <c r="T8" s="91" cm="1">
        <f t="array" aca="1" ref="T8" ca="1">IF(INDIRECT(ADDRESS(ROW()*3-ROW($M$4)-ROW($F$4),COLUMN(J$3)))=0,"",INDIRECT(ADDRESS(ROW()*3-ROW($M$4)-ROW($F$4),COLUMN(J$3))))</f>
        <v>0.158</v>
      </c>
      <c r="U8" s="77"/>
      <c r="V8" s="58" cm="1">
        <f t="array" aca="1" ref="V8" ca="1">IF(INDIRECT(ADDRESS(ROW()*3-ROW($M$4)-ROW($F$4)+1,COLUMN(G$3)))=0,"",INDIRECT(ADDRESS(ROW()*3-ROW($M$4)-ROW($F$4)+1,COLUMN(G$3))))</f>
        <v>15.2965</v>
      </c>
      <c r="W8" s="56" cm="1">
        <f t="array" aca="1" ref="W8" ca="1">IF(INDIRECT(ADDRESS(ROW()*3-ROW($M$4)-ROW($F$4)+1,COLUMN(H$3)))=0,"",INDIRECT(ADDRESS(ROW()*3-ROW($M$4)-ROW($F$4)+1,COLUMN(H$3))))</f>
        <v>7.8654999999999999</v>
      </c>
      <c r="X8" s="56" cm="1">
        <f t="array" aca="1" ref="X8" ca="1">IF(INDIRECT(ADDRESS(ROW()*3-ROW($M$4)-ROW($F$4)+1,COLUMN(I$3)))=0,"",INDIRECT(ADDRESS(ROW()*3-ROW($M$4)-ROW($F$4)+1,COLUMN(I$3))))</f>
        <v>7.2698999999999998</v>
      </c>
      <c r="Y8" s="91" cm="1">
        <f t="array" aca="1" ref="Y8" ca="1">IF(INDIRECT(ADDRESS(ROW()*3-ROW($M$4)-ROW($F$4)+1,COLUMN(J$3)))=0,"",INDIRECT(ADDRESS(ROW()*3-ROW($M$4)-ROW($F$4)+1,COLUMN(J$3))))</f>
        <v>0.16109999999999999</v>
      </c>
      <c r="Z8" s="57"/>
      <c r="AA8" s="58" cm="1">
        <f t="array" aca="1" ref="AA8" ca="1">IF(INDIRECT(ADDRESS(ROW()*3-ROW($M$4)-ROW($F$4)+2,COLUMN(G$3)))=0,"",INDIRECT(ADDRESS(ROW()*3-ROW($M$4)-ROW($F$4)+2,COLUMN(G$3))))</f>
        <v>15.597799999999999</v>
      </c>
      <c r="AB8" s="56" cm="1">
        <f t="array" aca="1" ref="AB8" ca="1">IF(INDIRECT(ADDRESS(ROW()*3-ROW($M$4)-ROW($F$4)+2,COLUMN(H$3)))=0,"",INDIRECT(ADDRESS(ROW()*3-ROW($M$4)-ROW($F$4)+2,COLUMN(H$3))))</f>
        <v>8.0204000000000004</v>
      </c>
      <c r="AC8" s="56" cm="1">
        <f t="array" aca="1" ref="AC8" ca="1">IF(INDIRECT(ADDRESS(ROW()*3-ROW($M$4)-ROW($F$4)+2,COLUMN(I$3)))=0,"",INDIRECT(ADDRESS(ROW()*3-ROW($M$4)-ROW($F$4)+2,COLUMN(I$3))))</f>
        <v>7.4131</v>
      </c>
      <c r="AD8" s="91" cm="1">
        <f t="array" aca="1" ref="AD8" ca="1">IF(INDIRECT(ADDRESS(ROW()*3-ROW($M$4)-ROW($F$4)+2,COLUMN(J$3)))=0,"",INDIRECT(ADDRESS(ROW()*3-ROW($M$4)-ROW($F$4)+2,COLUMN(J$3))))</f>
        <v>0.1643</v>
      </c>
      <c r="AE8" s="77"/>
    </row>
    <row r="9" spans="1:31" ht="15" thickBot="1">
      <c r="A9" s="3" t="s">
        <v>10</v>
      </c>
      <c r="B9" s="84">
        <v>2.6449999999999998E-4</v>
      </c>
      <c r="C9" s="255"/>
      <c r="D9" s="255"/>
      <c r="E9" s="258"/>
      <c r="F9" s="3" t="s">
        <v>10</v>
      </c>
      <c r="G9" s="177">
        <v>16.143999999999998</v>
      </c>
      <c r="H9" s="178">
        <v>9.1332000000000004</v>
      </c>
      <c r="I9" s="178">
        <v>6.8663999999999996</v>
      </c>
      <c r="J9" s="178">
        <v>0.1444</v>
      </c>
      <c r="K9" s="178"/>
      <c r="L9" s="27"/>
      <c r="M9" s="67">
        <f t="shared" si="0"/>
        <v>2023</v>
      </c>
      <c r="N9" s="10" t="s">
        <v>30</v>
      </c>
      <c r="O9" s="77" t="s">
        <v>31</v>
      </c>
      <c r="P9" s="54" cm="1">
        <f t="array" aca="1" ref="P9" ca="1">IF(INDIRECT(ADDRESS(ROW()*3-ROW($M$4)-ROW($F$4),COLUMN($E$2)))=0,"",INDIRECT(ADDRESS(ROW()*3-ROW($M$4)-ROW($F$4),COLUMN($E$2))))</f>
        <v>835.8</v>
      </c>
      <c r="Q9" s="58" cm="1">
        <f t="array" aca="1" ref="Q9" ca="1">IF(INDIRECT(ADDRESS(ROW()*3-ROW($M$4)-ROW($F$4),COLUMN(G$3)))=0,"",INDIRECT(ADDRESS(ROW()*3-ROW($M$4)-ROW($F$4),COLUMN(G$3))))</f>
        <v>13.6297</v>
      </c>
      <c r="R9" s="56" cm="1">
        <f t="array" aca="1" ref="R9" ca="1">IF(INDIRECT(ADDRESS(ROW()*3-ROW($M$4)-ROW($F$4),COLUMN(H$3)))=0,"",INDIRECT(ADDRESS(ROW()*3-ROW($M$4)-ROW($F$4),COLUMN(H$3))))</f>
        <v>6.649</v>
      </c>
      <c r="S9" s="56" cm="1">
        <f t="array" aca="1" ref="S9" ca="1">IF(INDIRECT(ADDRESS(ROW()*3-ROW($M$4)-ROW($F$4),COLUMN(I$3)))=0,"",INDIRECT(ADDRESS(ROW()*3-ROW($M$4)-ROW($F$4),COLUMN(I$3))))</f>
        <v>6.8643999999999998</v>
      </c>
      <c r="T9" s="91" cm="1">
        <f t="array" aca="1" ref="T9" ca="1">IF(INDIRECT(ADDRESS(ROW()*3-ROW($M$4)-ROW($F$4),COLUMN(J$3)))=0,"",INDIRECT(ADDRESS(ROW()*3-ROW($M$4)-ROW($F$4),COLUMN(J$3))))</f>
        <v>0.1163</v>
      </c>
      <c r="U9" s="77"/>
      <c r="V9" s="58" cm="1">
        <f t="array" aca="1" ref="V9" ca="1">IF(INDIRECT(ADDRESS(ROW()*3-ROW($M$4)-ROW($F$4)+1,COLUMN(G$3)))=0,"",INDIRECT(ADDRESS(ROW()*3-ROW($M$4)-ROW($F$4)+1,COLUMN(G$3))))</f>
        <v>13.898099999999999</v>
      </c>
      <c r="W9" s="56" cm="1">
        <f t="array" aca="1" ref="W9" ca="1">IF(INDIRECT(ADDRESS(ROW()*3-ROW($M$4)-ROW($F$4)+1,COLUMN(H$3)))=0,"",INDIRECT(ADDRESS(ROW()*3-ROW($M$4)-ROW($F$4)+1,COLUMN(H$3))))</f>
        <v>6.78</v>
      </c>
      <c r="X9" s="56" cm="1">
        <f t="array" aca="1" ref="X9" ca="1">IF(INDIRECT(ADDRESS(ROW()*3-ROW($M$4)-ROW($F$4)+1,COLUMN(I$3)))=0,"",INDIRECT(ADDRESS(ROW()*3-ROW($M$4)-ROW($F$4)+1,COLUMN(I$3))))</f>
        <v>6.9996</v>
      </c>
      <c r="Y9" s="91" cm="1">
        <f t="array" aca="1" ref="Y9" ca="1">IF(INDIRECT(ADDRESS(ROW()*3-ROW($M$4)-ROW($F$4)+1,COLUMN(J$3)))=0,"",INDIRECT(ADDRESS(ROW()*3-ROW($M$4)-ROW($F$4)+1,COLUMN(J$3))))</f>
        <v>0.11849999999999999</v>
      </c>
      <c r="Z9" s="57"/>
      <c r="AA9" s="58" cm="1">
        <f t="array" aca="1" ref="AA9" ca="1">IF(INDIRECT(ADDRESS(ROW()*3-ROW($M$4)-ROW($F$4)+2,COLUMN(G$3)))=0,"",INDIRECT(ADDRESS(ROW()*3-ROW($M$4)-ROW($F$4)+2,COLUMN(G$3))))</f>
        <v>14.171900000000001</v>
      </c>
      <c r="AB9" s="56" cm="1">
        <f t="array" aca="1" ref="AB9" ca="1">IF(INDIRECT(ADDRESS(ROW()*3-ROW($M$4)-ROW($F$4)+2,COLUMN(H$3)))=0,"",INDIRECT(ADDRESS(ROW()*3-ROW($M$4)-ROW($F$4)+2,COLUMN(H$3))))</f>
        <v>6.9135</v>
      </c>
      <c r="AC9" s="56" cm="1">
        <f t="array" aca="1" ref="AC9" ca="1">IF(INDIRECT(ADDRESS(ROW()*3-ROW($M$4)-ROW($F$4)+2,COLUMN(I$3)))=0,"",INDIRECT(ADDRESS(ROW()*3-ROW($M$4)-ROW($F$4)+2,COLUMN(I$3))))</f>
        <v>7.1375000000000002</v>
      </c>
      <c r="AD9" s="91" cm="1">
        <f t="array" aca="1" ref="AD9" ca="1">IF(INDIRECT(ADDRESS(ROW()*3-ROW($M$4)-ROW($F$4)+2,COLUMN(J$3)))=0,"",INDIRECT(ADDRESS(ROW()*3-ROW($M$4)-ROW($F$4)+2,COLUMN(J$3))))</f>
        <v>0.12089999999999999</v>
      </c>
      <c r="AE9" s="77"/>
    </row>
    <row r="10" spans="1:31" ht="15" thickBot="1">
      <c r="A10" s="3" t="s">
        <v>8</v>
      </c>
      <c r="B10" s="84">
        <v>2.5438000000000001E-4</v>
      </c>
      <c r="C10" s="253" t="s">
        <v>27</v>
      </c>
      <c r="D10" s="253" t="s">
        <v>28</v>
      </c>
      <c r="E10" s="256">
        <v>931.11</v>
      </c>
      <c r="F10" s="3" t="s">
        <v>8</v>
      </c>
      <c r="G10" s="177">
        <v>16.054200000000002</v>
      </c>
      <c r="H10" s="178">
        <v>8.3686000000000007</v>
      </c>
      <c r="I10" s="178">
        <v>7.5542999999999996</v>
      </c>
      <c r="J10" s="178">
        <v>0.1313</v>
      </c>
      <c r="K10" s="178"/>
      <c r="L10" s="27"/>
      <c r="M10" s="67">
        <f t="shared" si="0"/>
        <v>2023</v>
      </c>
      <c r="N10" s="10" t="s">
        <v>31</v>
      </c>
      <c r="O10" s="77" t="s">
        <v>32</v>
      </c>
      <c r="P10" s="54" cm="1">
        <f t="array" aca="1" ref="P10" ca="1">IF(INDIRECT(ADDRESS(ROW()*3-ROW($M$4)-ROW($F$4),COLUMN($E$2)))=0,"",INDIRECT(ADDRESS(ROW()*3-ROW($M$4)-ROW($F$4),COLUMN($E$2))))</f>
        <v>837.94</v>
      </c>
      <c r="Q10" s="58" cm="1">
        <f t="array" aca="1" ref="Q10" ca="1">IF(INDIRECT(ADDRESS(ROW()*3-ROW($M$4)-ROW($F$4),COLUMN(G$3)))=0,"",INDIRECT(ADDRESS(ROW()*3-ROW($M$4)-ROW($F$4),COLUMN(G$3))))</f>
        <v>13.684100000000001</v>
      </c>
      <c r="R10" s="56" cm="1">
        <f t="array" aca="1" ref="R10" ca="1">IF(INDIRECT(ADDRESS(ROW()*3-ROW($M$4)-ROW($F$4),COLUMN(H$3)))=0,"",INDIRECT(ADDRESS(ROW()*3-ROW($M$4)-ROW($F$4),COLUMN(H$3))))</f>
        <v>6.3826000000000001</v>
      </c>
      <c r="S10" s="56" cm="1">
        <f t="array" aca="1" ref="S10" ca="1">IF(INDIRECT(ADDRESS(ROW()*3-ROW($M$4)-ROW($F$4),COLUMN(I$3)))=0,"",INDIRECT(ADDRESS(ROW()*3-ROW($M$4)-ROW($F$4),COLUMN(I$3))))</f>
        <v>7.1849999999999996</v>
      </c>
      <c r="T10" s="91" cm="1">
        <f t="array" aca="1" ref="T10" ca="1">IF(INDIRECT(ADDRESS(ROW()*3-ROW($M$4)-ROW($F$4),COLUMN(J$3)))=0,"",INDIRECT(ADDRESS(ROW()*3-ROW($M$4)-ROW($F$4),COLUMN(J$3))))</f>
        <v>0.11650000000000001</v>
      </c>
      <c r="U10" s="163" cm="1">
        <f t="array" aca="1" ref="U10" ca="1">IF(INDIRECT(ADDRESS(ROW()*3-ROW($M$4)-ROW($F$4),COLUMN(K$3)))=0,"",INDIRECT(ADDRESS(ROW()*3-ROW($M$4)-ROW($F$4),COLUMN(K$3))))</f>
        <v>12.6401</v>
      </c>
      <c r="V10" s="58" cm="1">
        <f t="array" aca="1" ref="V10" ca="1">IF(INDIRECT(ADDRESS(ROW()*3-ROW($M$4)-ROW($F$4)+1,COLUMN(G$3)))=0,"",INDIRECT(ADDRESS(ROW()*3-ROW($M$4)-ROW($F$4)+1,COLUMN(G$3))))</f>
        <v>13.9536</v>
      </c>
      <c r="W10" s="56" cm="1">
        <f t="array" aca="1" ref="W10" ca="1">IF(INDIRECT(ADDRESS(ROW()*3-ROW($M$4)-ROW($F$4)+1,COLUMN(H$3)))=0,"",INDIRECT(ADDRESS(ROW()*3-ROW($M$4)-ROW($F$4)+1,COLUMN(H$3))))</f>
        <v>6.5083000000000002</v>
      </c>
      <c r="X10" s="56" cm="1">
        <f t="array" aca="1" ref="X10" ca="1">IF(INDIRECT(ADDRESS(ROW()*3-ROW($M$4)-ROW($F$4)+1,COLUMN(I$3)))=0,"",INDIRECT(ADDRESS(ROW()*3-ROW($M$4)-ROW($F$4)+1,COLUMN(I$3))))</f>
        <v>7.3265000000000002</v>
      </c>
      <c r="Y10" s="91" cm="1">
        <f t="array" aca="1" ref="Y10" ca="1">IF(INDIRECT(ADDRESS(ROW()*3-ROW($M$4)-ROW($F$4)+1,COLUMN(J$3)))=0,"",INDIRECT(ADDRESS(ROW()*3-ROW($M$4)-ROW($F$4)+1,COLUMN(J$3))))</f>
        <v>0.1188</v>
      </c>
      <c r="Z10" s="164" cm="1">
        <f t="array" aca="1" ref="Z10" ca="1">IF(INDIRECT(ADDRESS(ROW()*3-ROW($M$4)-ROW($F$4)+1,COLUMN(K$3)))=0,"",INDIRECT(ADDRESS(ROW()*3-ROW($M$4)-ROW($F$4)+1,COLUMN(K$3))))</f>
        <v>12.899100000000001</v>
      </c>
      <c r="AA10" s="58" cm="1">
        <f t="array" aca="1" ref="AA10" ca="1">IF(INDIRECT(ADDRESS(ROW()*3-ROW($M$4)-ROW($F$4)+2,COLUMN(G$3)))=0,"",INDIRECT(ADDRESS(ROW()*3-ROW($M$4)-ROW($F$4)+2,COLUMN(G$3))))</f>
        <v>14.2285</v>
      </c>
      <c r="AB10" s="56" cm="1">
        <f t="array" aca="1" ref="AB10" ca="1">IF(INDIRECT(ADDRESS(ROW()*3-ROW($M$4)-ROW($F$4)+2,COLUMN(H$3)))=0,"",INDIRECT(ADDRESS(ROW()*3-ROW($M$4)-ROW($F$4)+2,COLUMN(H$3))))</f>
        <v>6.6365999999999996</v>
      </c>
      <c r="AC10" s="56" cm="1">
        <f t="array" aca="1" ref="AC10" ca="1">IF(INDIRECT(ADDRESS(ROW()*3-ROW($M$4)-ROW($F$4)+2,COLUMN(I$3)))=0,"",INDIRECT(ADDRESS(ROW()*3-ROW($M$4)-ROW($F$4)+2,COLUMN(I$3))))</f>
        <v>7.4707999999999997</v>
      </c>
      <c r="AD10" s="91" cm="1">
        <f t="array" aca="1" ref="AD10" ca="1">IF(INDIRECT(ADDRESS(ROW()*3-ROW($M$4)-ROW($F$4)+2,COLUMN(J$3)))=0,"",INDIRECT(ADDRESS(ROW()*3-ROW($M$4)-ROW($F$4)+2,COLUMN(J$3))))</f>
        <v>0.1211</v>
      </c>
      <c r="AE10" s="164" cm="1">
        <f t="array" aca="1" ref="AE10" ca="1">IF(INDIRECT(ADDRESS(ROW()*3-ROW($M$4)-ROW($F$4)+2,COLUMN(K$3)))=0,"",INDIRECT(ADDRESS(ROW()*3-ROW($M$4)-ROW($F$4)+2,COLUMN(K$3))))</f>
        <v>13.1683</v>
      </c>
    </row>
    <row r="11" spans="1:31" ht="15" thickBot="1">
      <c r="A11" s="3" t="s">
        <v>9</v>
      </c>
      <c r="B11" s="84">
        <v>2.5939000000000002E-4</v>
      </c>
      <c r="C11" s="254"/>
      <c r="D11" s="254"/>
      <c r="E11" s="257"/>
      <c r="F11" s="3" t="s">
        <v>9</v>
      </c>
      <c r="G11" s="177">
        <v>16.3704</v>
      </c>
      <c r="H11" s="178">
        <v>8.5335000000000001</v>
      </c>
      <c r="I11" s="178">
        <v>7.7031000000000001</v>
      </c>
      <c r="J11" s="178">
        <v>0.1338</v>
      </c>
      <c r="K11" s="178"/>
      <c r="L11" s="27"/>
      <c r="M11" s="67">
        <f t="shared" si="0"/>
        <v>2023</v>
      </c>
      <c r="N11" s="10" t="s">
        <v>32</v>
      </c>
      <c r="O11" s="77" t="s">
        <v>33</v>
      </c>
      <c r="P11" s="54" cm="1">
        <f t="array" aca="1" ref="P11" ca="1">IF(INDIRECT(ADDRESS(ROW()*3-ROW($M$4)-ROW($F$4),COLUMN($E$2)))=0,"",INDIRECT(ADDRESS(ROW()*3-ROW($M$4)-ROW($F$4),COLUMN($E$2))))</f>
        <v>830.29</v>
      </c>
      <c r="Q11" s="58" cm="1">
        <f t="array" aca="1" ref="Q11" ca="1">IF(INDIRECT(ADDRESS(ROW()*3-ROW($M$4)-ROW($F$4),COLUMN(G$3)))=0,"",INDIRECT(ADDRESS(ROW()*3-ROW($M$4)-ROW($F$4),COLUMN(G$3))))</f>
        <v>12.7492</v>
      </c>
      <c r="R11" s="56" cm="1">
        <f t="array" aca="1" ref="R11" ca="1">IF(INDIRECT(ADDRESS(ROW()*3-ROW($M$4)-ROW($F$4),COLUMN(H$3)))=0,"",INDIRECT(ADDRESS(ROW()*3-ROW($M$4)-ROW($F$4),COLUMN(H$3))))</f>
        <v>5.9847000000000001</v>
      </c>
      <c r="S11" s="56" cm="1">
        <f t="array" aca="1" ref="S11" ca="1">IF(INDIRECT(ADDRESS(ROW()*3-ROW($M$4)-ROW($F$4),COLUMN(I$3)))=0,"",INDIRECT(ADDRESS(ROW()*3-ROW($M$4)-ROW($F$4),COLUMN(I$3))))</f>
        <v>6.6325000000000003</v>
      </c>
      <c r="T11" s="91" cm="1">
        <f t="array" aca="1" ref="T11" ca="1">IF(INDIRECT(ADDRESS(ROW()*3-ROW($M$4)-ROW($F$4),COLUMN(J$3)))=0,"",INDIRECT(ADDRESS(ROW()*3-ROW($M$4)-ROW($F$4),COLUMN(J$3))))</f>
        <v>0.13200000000000001</v>
      </c>
      <c r="U11" s="163" cm="1">
        <f t="array" aca="1" ref="U11" ca="1">IF(INDIRECT(ADDRESS(ROW()*3-ROW($M$4)-ROW($F$4),COLUMN(K$3)))=0,"",INDIRECT(ADDRESS(ROW()*3-ROW($M$4)-ROW($F$4),COLUMN(K$3))))</f>
        <v>11.9352</v>
      </c>
      <c r="V11" s="58" cm="1">
        <f t="array" aca="1" ref="V11" ca="1">IF(INDIRECT(ADDRESS(ROW()*3-ROW($M$4)-ROW($F$4)+1,COLUMN(G$3)))=0,"",INDIRECT(ADDRESS(ROW()*3-ROW($M$4)-ROW($F$4)+1,COLUMN(G$3))))</f>
        <v>13.114100000000001</v>
      </c>
      <c r="W11" s="56" cm="1">
        <f t="array" aca="1" ref="W11" ca="1">IF(INDIRECT(ADDRESS(ROW()*3-ROW($M$4)-ROW($F$4)+1,COLUMN(H$3)))=0,"",INDIRECT(ADDRESS(ROW()*3-ROW($M$4)-ROW($F$4)+1,COLUMN(H$3))))</f>
        <v>6.1559999999999997</v>
      </c>
      <c r="X11" s="56" cm="1">
        <f t="array" aca="1" ref="X11" ca="1">IF(INDIRECT(ADDRESS(ROW()*3-ROW($M$4)-ROW($F$4)+1,COLUMN(I$3)))=0,"",INDIRECT(ADDRESS(ROW()*3-ROW($M$4)-ROW($F$4)+1,COLUMN(I$3))))</f>
        <v>6.8223000000000003</v>
      </c>
      <c r="Y11" s="91" cm="1">
        <f t="array" aca="1" ref="Y11" ca="1">IF(INDIRECT(ADDRESS(ROW()*3-ROW($M$4)-ROW($F$4)+1,COLUMN(J$3)))=0,"",INDIRECT(ADDRESS(ROW()*3-ROW($M$4)-ROW($F$4)+1,COLUMN(J$3))))</f>
        <v>0.1358</v>
      </c>
      <c r="Z11" s="164" cm="1">
        <f t="array" aca="1" ref="Z11" ca="1">IF(INDIRECT(ADDRESS(ROW()*3-ROW($M$4)-ROW($F$4)+1,COLUMN(K$3)))=0,"",INDIRECT(ADDRESS(ROW()*3-ROW($M$4)-ROW($F$4)+1,COLUMN(K$3))))</f>
        <v>12.2859</v>
      </c>
      <c r="AA11" s="58" cm="1">
        <f t="array" aca="1" ref="AA11" ca="1">IF(INDIRECT(ADDRESS(ROW()*3-ROW($M$4)-ROW($F$4)+2,COLUMN(G$3)))=0,"",INDIRECT(ADDRESS(ROW()*3-ROW($M$4)-ROW($F$4)+2,COLUMN(G$3))))</f>
        <v>13.503299999999999</v>
      </c>
      <c r="AB11" s="56" cm="1">
        <f t="array" aca="1" ref="AB11" ca="1">IF(INDIRECT(ADDRESS(ROW()*3-ROW($M$4)-ROW($F$4)+2,COLUMN(H$3)))=0,"",INDIRECT(ADDRESS(ROW()*3-ROW($M$4)-ROW($F$4)+2,COLUMN(H$3))))</f>
        <v>6.3387000000000002</v>
      </c>
      <c r="AC11" s="56" cm="1">
        <f t="array" aca="1" ref="AC11" ca="1">IF(INDIRECT(ADDRESS(ROW()*3-ROW($M$4)-ROW($F$4)+2,COLUMN(I$3)))=0,"",INDIRECT(ADDRESS(ROW()*3-ROW($M$4)-ROW($F$4)+2,COLUMN(I$3))))</f>
        <v>7.0247999999999999</v>
      </c>
      <c r="AD11" s="91" cm="1">
        <f t="array" aca="1" ref="AD11" ca="1">IF(INDIRECT(ADDRESS(ROW()*3-ROW($M$4)-ROW($F$4)+2,COLUMN(J$3)))=0,"",INDIRECT(ADDRESS(ROW()*3-ROW($M$4)-ROW($F$4)+2,COLUMN(J$3))))</f>
        <v>0.13980000000000001</v>
      </c>
      <c r="AE11" s="164" cm="1">
        <f t="array" aca="1" ref="AE11" ca="1">IF(INDIRECT(ADDRESS(ROW()*3-ROW($M$4)-ROW($F$4)+2,COLUMN(K$3)))=0,"",INDIRECT(ADDRESS(ROW()*3-ROW($M$4)-ROW($F$4)+2,COLUMN(K$3))))</f>
        <v>12.6639</v>
      </c>
    </row>
    <row r="12" spans="1:31" ht="15" thickBot="1">
      <c r="A12" s="3" t="s">
        <v>10</v>
      </c>
      <c r="B12" s="84">
        <v>2.6449999999999998E-4</v>
      </c>
      <c r="C12" s="255"/>
      <c r="D12" s="255"/>
      <c r="E12" s="258"/>
      <c r="F12" s="3" t="s">
        <v>10</v>
      </c>
      <c r="G12" s="177">
        <v>16.692900000000002</v>
      </c>
      <c r="H12" s="178">
        <v>8.7014999999999993</v>
      </c>
      <c r="I12" s="178">
        <v>7.8548999999999998</v>
      </c>
      <c r="J12" s="178">
        <v>0.13650000000000001</v>
      </c>
      <c r="K12" s="178"/>
      <c r="L12" s="27"/>
      <c r="M12" s="67">
        <f t="shared" si="0"/>
        <v>2023</v>
      </c>
      <c r="N12" s="10" t="s">
        <v>33</v>
      </c>
      <c r="O12" s="77" t="s">
        <v>34</v>
      </c>
      <c r="P12" s="54" cm="1">
        <f t="array" aca="1" ref="P12" ca="1">IF(INDIRECT(ADDRESS(ROW()*3-ROW($M$4)-ROW($F$4),COLUMN($E$2)))=0,"",INDIRECT(ADDRESS(ROW()*3-ROW($M$4)-ROW($F$4),COLUMN($E$2))))</f>
        <v>849.72</v>
      </c>
      <c r="Q12" s="58" cm="1">
        <f t="array" aca="1" ref="Q12" ca="1">IF(INDIRECT(ADDRESS(ROW()*3-ROW($M$4)-ROW($F$4),COLUMN(G$3)))=0,"",INDIRECT(ADDRESS(ROW()*3-ROW($M$4)-ROW($F$4),COLUMN(G$3))))</f>
        <v>13.2164</v>
      </c>
      <c r="R12" s="56" cm="1">
        <f t="array" aca="1" ref="R12" ca="1">IF(INDIRECT(ADDRESS(ROW()*3-ROW($M$4)-ROW($F$4),COLUMN(H$3)))=0,"",INDIRECT(ADDRESS(ROW()*3-ROW($M$4)-ROW($F$4),COLUMN(H$3))))</f>
        <v>6.4537000000000004</v>
      </c>
      <c r="S12" s="56" cm="1">
        <f t="array" aca="1" ref="S12" ca="1">IF(INDIRECT(ADDRESS(ROW()*3-ROW($M$4)-ROW($F$4),COLUMN(I$3)))=0,"",INDIRECT(ADDRESS(ROW()*3-ROW($M$4)-ROW($F$4),COLUMN(I$3))))</f>
        <v>6.6292999999999997</v>
      </c>
      <c r="T12" s="91" cm="1">
        <f t="array" aca="1" ref="T12" ca="1">IF(INDIRECT(ADDRESS(ROW()*3-ROW($M$4)-ROW($F$4),COLUMN(J$3)))=0,"",INDIRECT(ADDRESS(ROW()*3-ROW($M$4)-ROW($F$4),COLUMN(J$3))))</f>
        <v>0.13339999999999999</v>
      </c>
      <c r="U12" s="163" cm="1">
        <f t="array" aca="1" ref="U12" ca="1">IF(INDIRECT(ADDRESS(ROW()*3-ROW($M$4)-ROW($F$4),COLUMN(K$3)))=0,"",INDIRECT(ADDRESS(ROW()*3-ROW($M$4)-ROW($F$4),COLUMN(K$3))))</f>
        <v>12.228999999999999</v>
      </c>
      <c r="V12" s="58" cm="1">
        <f t="array" aca="1" ref="V12" ca="1">IF(INDIRECT(ADDRESS(ROW()*3-ROW($M$4)-ROW($F$4)+1,COLUMN(G$3)))=0,"",INDIRECT(ADDRESS(ROW()*3-ROW($M$4)-ROW($F$4)+1,COLUMN(G$3))))</f>
        <v>13.5946</v>
      </c>
      <c r="W12" s="56" cm="1">
        <f t="array" aca="1" ref="W12" ca="1">IF(INDIRECT(ADDRESS(ROW()*3-ROW($M$4)-ROW($F$4)+1,COLUMN(H$3)))=0,"",INDIRECT(ADDRESS(ROW()*3-ROW($M$4)-ROW($F$4)+1,COLUMN(H$3))))</f>
        <v>6.6382000000000003</v>
      </c>
      <c r="X12" s="56" cm="1">
        <f t="array" aca="1" ref="X12" ca="1">IF(INDIRECT(ADDRESS(ROW()*3-ROW($M$4)-ROW($F$4)+1,COLUMN(I$3)))=0,"",INDIRECT(ADDRESS(ROW()*3-ROW($M$4)-ROW($F$4)+1,COLUMN(I$3))))</f>
        <v>6.8190999999999997</v>
      </c>
      <c r="Y12" s="91" cm="1">
        <f t="array" aca="1" ref="Y12" ca="1">IF(INDIRECT(ADDRESS(ROW()*3-ROW($M$4)-ROW($F$4)+1,COLUMN(J$3)))=0,"",INDIRECT(ADDRESS(ROW()*3-ROW($M$4)-ROW($F$4)+1,COLUMN(J$3))))</f>
        <v>0.13730000000000001</v>
      </c>
      <c r="Z12" s="164" cm="1">
        <f t="array" aca="1" ref="Z12" ca="1">IF(INDIRECT(ADDRESS(ROW()*3-ROW($M$4)-ROW($F$4)+1,COLUMN(K$3)))=0,"",INDIRECT(ADDRESS(ROW()*3-ROW($M$4)-ROW($F$4)+1,COLUMN(K$3))))</f>
        <v>12.589499999999999</v>
      </c>
      <c r="AA12" s="58" cm="1">
        <f t="array" aca="1" ref="AA12" ca="1">IF(INDIRECT(ADDRESS(ROW()*3-ROW($M$4)-ROW($F$4)+2,COLUMN(G$3)))=0,"",INDIRECT(ADDRESS(ROW()*3-ROW($M$4)-ROW($F$4)+2,COLUMN(G$3))))</f>
        <v>13.998100000000001</v>
      </c>
      <c r="AB12" s="56" cm="1">
        <f t="array" aca="1" ref="AB12" ca="1">IF(INDIRECT(ADDRESS(ROW()*3-ROW($M$4)-ROW($F$4)+2,COLUMN(H$3)))=0,"",INDIRECT(ADDRESS(ROW()*3-ROW($M$4)-ROW($F$4)+2,COLUMN(H$3))))</f>
        <v>6.8353999999999999</v>
      </c>
      <c r="AC12" s="56" cm="1">
        <f t="array" aca="1" ref="AC12" ca="1">IF(INDIRECT(ADDRESS(ROW()*3-ROW($M$4)-ROW($F$4)+2,COLUMN(I$3)))=0,"",INDIRECT(ADDRESS(ROW()*3-ROW($M$4)-ROW($F$4)+2,COLUMN(I$3))))</f>
        <v>7.0213999999999999</v>
      </c>
      <c r="AD12" s="91" cm="1">
        <f t="array" aca="1" ref="AD12" ca="1">IF(INDIRECT(ADDRESS(ROW()*3-ROW($M$4)-ROW($F$4)+2,COLUMN(J$3)))=0,"",INDIRECT(ADDRESS(ROW()*3-ROW($M$4)-ROW($F$4)+2,COLUMN(J$3))))</f>
        <v>0.14130000000000001</v>
      </c>
      <c r="AE12" s="164" cm="1">
        <f t="array" aca="1" ref="AE12" ca="1">IF(INDIRECT(ADDRESS(ROW()*3-ROW($M$4)-ROW($F$4)+2,COLUMN(K$3)))=0,"",INDIRECT(ADDRESS(ROW()*3-ROW($M$4)-ROW($F$4)+2,COLUMN(K$3))))</f>
        <v>12.9785</v>
      </c>
    </row>
    <row r="13" spans="1:31" ht="15" thickBot="1">
      <c r="A13" s="3" t="s">
        <v>8</v>
      </c>
      <c r="B13" s="84">
        <v>2.5438000000000001E-4</v>
      </c>
      <c r="C13" s="253" t="s">
        <v>28</v>
      </c>
      <c r="D13" s="253" t="s">
        <v>29</v>
      </c>
      <c r="E13" s="260">
        <v>869.06</v>
      </c>
      <c r="F13" s="3" t="s">
        <v>8</v>
      </c>
      <c r="G13" s="177">
        <v>14.4757</v>
      </c>
      <c r="H13" s="178">
        <v>7.3068</v>
      </c>
      <c r="I13" s="178">
        <v>7.0561999999999996</v>
      </c>
      <c r="J13" s="178">
        <v>0.11269999999999999</v>
      </c>
      <c r="K13" s="178"/>
      <c r="L13" s="27"/>
      <c r="M13" s="67">
        <f t="shared" si="0"/>
        <v>2023</v>
      </c>
      <c r="N13" s="10" t="s">
        <v>34</v>
      </c>
      <c r="O13" s="77" t="s">
        <v>35</v>
      </c>
      <c r="P13" s="54" cm="1">
        <f t="array" aca="1" ref="P13" ca="1">IF(INDIRECT(ADDRESS(ROW()*3-ROW($M$4)-ROW($F$4),COLUMN($E$2)))=0,"",INDIRECT(ADDRESS(ROW()*3-ROW($M$4)-ROW($F$4),COLUMN($E$2))))</f>
        <v>877.44</v>
      </c>
      <c r="Q13" s="58" cm="1">
        <f t="array" aca="1" ref="Q13" ca="1">IF(INDIRECT(ADDRESS(ROW()*3-ROW($M$4)-ROW($F$4),COLUMN(G$3)))=0,"",INDIRECT(ADDRESS(ROW()*3-ROW($M$4)-ROW($F$4),COLUMN(G$3))))</f>
        <v>13.8828</v>
      </c>
      <c r="R13" s="56" cm="1">
        <f t="array" aca="1" ref="R13" ca="1">IF(INDIRECT(ADDRESS(ROW()*3-ROW($M$4)-ROW($F$4),COLUMN(H$3)))=0,"",INDIRECT(ADDRESS(ROW()*3-ROW($M$4)-ROW($F$4),COLUMN(H$3))))</f>
        <v>7.44</v>
      </c>
      <c r="S13" s="56" cm="1">
        <f t="array" aca="1" ref="S13" ca="1">IF(INDIRECT(ADDRESS(ROW()*3-ROW($M$4)-ROW($F$4),COLUMN(I$3)))=0,"",INDIRECT(ADDRESS(ROW()*3-ROW($M$4)-ROW($F$4),COLUMN(I$3))))</f>
        <v>6.3089000000000004</v>
      </c>
      <c r="T13" s="91" cm="1">
        <f t="array" aca="1" ref="T13" ca="1">IF(INDIRECT(ADDRESS(ROW()*3-ROW($M$4)-ROW($F$4),COLUMN(J$3)))=0,"",INDIRECT(ADDRESS(ROW()*3-ROW($M$4)-ROW($F$4),COLUMN(J$3))))</f>
        <v>0.13389999999999999</v>
      </c>
      <c r="U13" s="163" cm="1">
        <f t="array" aca="1" ref="U13" ca="1">IF(INDIRECT(ADDRESS(ROW()*3-ROW($M$4)-ROW($F$4),COLUMN(K$3)))=0,"",INDIRECT(ADDRESS(ROW()*3-ROW($M$4)-ROW($F$4),COLUMN(K$3))))</f>
        <v>13.1449</v>
      </c>
      <c r="V13" s="58" cm="1">
        <f t="array" aca="1" ref="V13" ca="1">IF(INDIRECT(ADDRESS(ROW()*3-ROW($M$4)-ROW($F$4)+1,COLUMN(G$3)))=0,"",INDIRECT(ADDRESS(ROW()*3-ROW($M$4)-ROW($F$4)+1,COLUMN(G$3))))</f>
        <v>14.280099999999999</v>
      </c>
      <c r="W13" s="56" cm="1">
        <f t="array" aca="1" ref="W13" ca="1">IF(INDIRECT(ADDRESS(ROW()*3-ROW($M$4)-ROW($F$4)+1,COLUMN(H$3)))=0,"",INDIRECT(ADDRESS(ROW()*3-ROW($M$4)-ROW($F$4)+1,COLUMN(H$3))))</f>
        <v>7.6529999999999996</v>
      </c>
      <c r="X13" s="56" cm="1">
        <f t="array" aca="1" ref="X13" ca="1">IF(INDIRECT(ADDRESS(ROW()*3-ROW($M$4)-ROW($F$4)+1,COLUMN(I$3)))=0,"",INDIRECT(ADDRESS(ROW()*3-ROW($M$4)-ROW($F$4)+1,COLUMN(I$3))))</f>
        <v>6.4893999999999998</v>
      </c>
      <c r="Y13" s="91" cm="1">
        <f t="array" aca="1" ref="Y13" ca="1">IF(INDIRECT(ADDRESS(ROW()*3-ROW($M$4)-ROW($F$4)+1,COLUMN(J$3)))=0,"",INDIRECT(ADDRESS(ROW()*3-ROW($M$4)-ROW($F$4)+1,COLUMN(J$3))))</f>
        <v>0.13769999999999999</v>
      </c>
      <c r="Z13" s="164" cm="1">
        <f t="array" aca="1" ref="Z13" ca="1">IF(INDIRECT(ADDRESS(ROW()*3-ROW($M$4)-ROW($F$4)+1,COLUMN(K$3)))=0,"",INDIRECT(ADDRESS(ROW()*3-ROW($M$4)-ROW($F$4)+1,COLUMN(K$3))))</f>
        <v>13.528499999999999</v>
      </c>
      <c r="AA13" s="58" cm="1">
        <f t="array" aca="1" ref="AA13" ca="1">IF(INDIRECT(ADDRESS(ROW()*3-ROW($M$4)-ROW($F$4)+2,COLUMN(G$3)))=0,"",INDIRECT(ADDRESS(ROW()*3-ROW($M$4)-ROW($F$4)+2,COLUMN(G$3))))</f>
        <v>14.703900000000001</v>
      </c>
      <c r="AB13" s="56" cm="1">
        <f t="array" aca="1" ref="AB13" ca="1">IF(INDIRECT(ADDRESS(ROW()*3-ROW($M$4)-ROW($F$4)+2,COLUMN(H$3)))=0,"",INDIRECT(ADDRESS(ROW()*3-ROW($M$4)-ROW($F$4)+2,COLUMN(H$3))))</f>
        <v>7.8800999999999997</v>
      </c>
      <c r="AC13" s="56" cm="1">
        <f t="array" aca="1" ref="AC13" ca="1">IF(INDIRECT(ADDRESS(ROW()*3-ROW($M$4)-ROW($F$4)+2,COLUMN(I$3)))=0,"",INDIRECT(ADDRESS(ROW()*3-ROW($M$4)-ROW($F$4)+2,COLUMN(I$3))))</f>
        <v>6.6820000000000004</v>
      </c>
      <c r="AD13" s="91" cm="1">
        <f t="array" aca="1" ref="AD13" ca="1">IF(INDIRECT(ADDRESS(ROW()*3-ROW($M$4)-ROW($F$4)+2,COLUMN(J$3)))=0,"",INDIRECT(ADDRESS(ROW()*3-ROW($M$4)-ROW($F$4)+2,COLUMN(J$3))))</f>
        <v>0.14180000000000001</v>
      </c>
      <c r="AE13" s="164" cm="1">
        <f t="array" aca="1" ref="AE13" ca="1">IF(INDIRECT(ADDRESS(ROW()*3-ROW($M$4)-ROW($F$4)+2,COLUMN(K$3)))=0,"",INDIRECT(ADDRESS(ROW()*3-ROW($M$4)-ROW($F$4)+2,COLUMN(K$3))))</f>
        <v>13.940799999999999</v>
      </c>
    </row>
    <row r="14" spans="1:31" ht="15" thickBot="1">
      <c r="A14" s="3" t="s">
        <v>9</v>
      </c>
      <c r="B14" s="84">
        <v>2.5939000000000002E-4</v>
      </c>
      <c r="C14" s="254"/>
      <c r="D14" s="254"/>
      <c r="E14" s="261"/>
      <c r="F14" s="3" t="s">
        <v>9</v>
      </c>
      <c r="G14" s="177">
        <v>14.7608</v>
      </c>
      <c r="H14" s="178">
        <v>7.4507000000000003</v>
      </c>
      <c r="I14" s="178">
        <v>7.1951999999999998</v>
      </c>
      <c r="J14" s="178">
        <v>0.1149</v>
      </c>
      <c r="K14" s="178"/>
      <c r="L14" s="27"/>
      <c r="M14" s="67">
        <f t="shared" si="0"/>
        <v>2023</v>
      </c>
      <c r="N14" s="10" t="s">
        <v>35</v>
      </c>
      <c r="O14" s="77" t="s">
        <v>36</v>
      </c>
      <c r="P14" s="54" cm="1">
        <f t="array" aca="1" ref="P14" ca="1">IF(INDIRECT(ADDRESS(ROW()*3-ROW($M$4)-ROW($F$4),COLUMN($E$2)))=0,"",INDIRECT(ADDRESS(ROW()*3-ROW($M$4)-ROW($F$4),COLUMN($E$2))))</f>
        <v>931.84</v>
      </c>
      <c r="Q14" s="58" cm="1">
        <f t="array" aca="1" ref="Q14" ca="1">IF(INDIRECT(ADDRESS(ROW()*3-ROW($M$4)-ROW($F$4),COLUMN(G$3)))=0,"",INDIRECT(ADDRESS(ROW()*3-ROW($M$4)-ROW($F$4),COLUMN(G$3))))</f>
        <v>15.1907</v>
      </c>
      <c r="R14" s="56" cm="1">
        <f t="array" aca="1" ref="R14" ca="1">IF(INDIRECT(ADDRESS(ROW()*3-ROW($M$4)-ROW($F$4),COLUMN(H$3)))=0,"",INDIRECT(ADDRESS(ROW()*3-ROW($M$4)-ROW($F$4),COLUMN(H$3))))</f>
        <v>8.7703000000000007</v>
      </c>
      <c r="S14" s="56" cm="1">
        <f t="array" aca="1" ref="S14" ca="1">IF(INDIRECT(ADDRESS(ROW()*3-ROW($M$4)-ROW($F$4),COLUMN(I$3)))=0,"",INDIRECT(ADDRESS(ROW()*3-ROW($M$4)-ROW($F$4),COLUMN(I$3))))</f>
        <v>6.2732999999999999</v>
      </c>
      <c r="T14" s="91" cm="1">
        <f t="array" aca="1" ref="T14" ca="1">IF(INDIRECT(ADDRESS(ROW()*3-ROW($M$4)-ROW($F$4),COLUMN(J$3)))=0,"",INDIRECT(ADDRESS(ROW()*3-ROW($M$4)-ROW($F$4),COLUMN(J$3))))</f>
        <v>0.14710000000000001</v>
      </c>
      <c r="U14" s="163" cm="1">
        <f t="array" aca="1" ref="U14" ca="1">IF(INDIRECT(ADDRESS(ROW()*3-ROW($M$4)-ROW($F$4),COLUMN(K$3)))=0,"",INDIRECT(ADDRESS(ROW()*3-ROW($M$4)-ROW($F$4),COLUMN(K$3))))</f>
        <v>14.258100000000001</v>
      </c>
      <c r="V14" s="58" cm="1">
        <f t="array" aca="1" ref="V14" ca="1">IF(INDIRECT(ADDRESS(ROW()*3-ROW($M$4)-ROW($F$4)+1,COLUMN(G$3)))=0,"",INDIRECT(ADDRESS(ROW()*3-ROW($M$4)-ROW($F$4)+1,COLUMN(G$3))))</f>
        <v>15.625400000000001</v>
      </c>
      <c r="W14" s="56" cm="1">
        <f t="array" aca="1" ref="W14" ca="1">IF(INDIRECT(ADDRESS(ROW()*3-ROW($M$4)-ROW($F$4)+1,COLUMN(H$3)))=0,"",INDIRECT(ADDRESS(ROW()*3-ROW($M$4)-ROW($F$4)+1,COLUMN(H$3))))</f>
        <v>9.0213000000000001</v>
      </c>
      <c r="X14" s="56" cm="1">
        <f t="array" aca="1" ref="X14" ca="1">IF(INDIRECT(ADDRESS(ROW()*3-ROW($M$4)-ROW($F$4)+1,COLUMN(I$3)))=0,"",INDIRECT(ADDRESS(ROW()*3-ROW($M$4)-ROW($F$4)+1,COLUMN(I$3))))</f>
        <v>6.4527999999999999</v>
      </c>
      <c r="Y14" s="91" cm="1">
        <f t="array" aca="1" ref="Y14" ca="1">IF(INDIRECT(ADDRESS(ROW()*3-ROW($M$4)-ROW($F$4)+1,COLUMN(J$3)))=0,"",INDIRECT(ADDRESS(ROW()*3-ROW($M$4)-ROW($F$4)+1,COLUMN(J$3))))</f>
        <v>0.15129999999999999</v>
      </c>
      <c r="Z14" s="164" cm="1">
        <f t="array" aca="1" ref="Z14" ca="1">IF(INDIRECT(ADDRESS(ROW()*3-ROW($M$4)-ROW($F$4)+1,COLUMN(K$3)))=0,"",INDIRECT(ADDRESS(ROW()*3-ROW($M$4)-ROW($F$4)+1,COLUMN(K$3))))</f>
        <v>14.6744</v>
      </c>
      <c r="AA14" s="58" cm="1">
        <f t="array" aca="1" ref="AA14" ca="1">IF(INDIRECT(ADDRESS(ROW()*3-ROW($M$4)-ROW($F$4)+2,COLUMN(G$3)))=0,"",INDIRECT(ADDRESS(ROW()*3-ROW($M$4)-ROW($F$4)+2,COLUMN(G$3))))</f>
        <v>16.089200000000002</v>
      </c>
      <c r="AB14" s="56" cm="1">
        <f t="array" aca="1" ref="AB14" ca="1">IF(INDIRECT(ADDRESS(ROW()*3-ROW($M$4)-ROW($F$4)+2,COLUMN(H$3)))=0,"",INDIRECT(ADDRESS(ROW()*3-ROW($M$4)-ROW($F$4)+2,COLUMN(H$3))))</f>
        <v>9.2890999999999995</v>
      </c>
      <c r="AC14" s="56" cm="1">
        <f t="array" aca="1" ref="AC14" ca="1">IF(INDIRECT(ADDRESS(ROW()*3-ROW($M$4)-ROW($F$4)+2,COLUMN(I$3)))=0,"",INDIRECT(ADDRESS(ROW()*3-ROW($M$4)-ROW($F$4)+2,COLUMN(I$3))))</f>
        <v>6.6443000000000003</v>
      </c>
      <c r="AD14" s="91" cm="1">
        <f t="array" aca="1" ref="AD14" ca="1">IF(INDIRECT(ADDRESS(ROW()*3-ROW($M$4)-ROW($F$4)+2,COLUMN(J$3)))=0,"",INDIRECT(ADDRESS(ROW()*3-ROW($M$4)-ROW($F$4)+2,COLUMN(J$3))))</f>
        <v>0.15579999999999999</v>
      </c>
      <c r="AE14" s="164" cm="1">
        <f t="array" aca="1" ref="AE14" ca="1">IF(INDIRECT(ADDRESS(ROW()*3-ROW($M$4)-ROW($F$4)+2,COLUMN(K$3)))=0,"",INDIRECT(ADDRESS(ROW()*3-ROW($M$4)-ROW($F$4)+2,COLUMN(K$3))))</f>
        <v>15.122199999999999</v>
      </c>
    </row>
    <row r="15" spans="1:31" ht="15" thickBot="1">
      <c r="A15" s="3" t="s">
        <v>10</v>
      </c>
      <c r="B15" s="84">
        <v>2.6449999999999998E-4</v>
      </c>
      <c r="C15" s="255"/>
      <c r="D15" s="255"/>
      <c r="E15" s="262"/>
      <c r="F15" s="3" t="s">
        <v>10</v>
      </c>
      <c r="G15" s="177">
        <v>15.051600000000001</v>
      </c>
      <c r="H15" s="178">
        <v>7.5974000000000004</v>
      </c>
      <c r="I15" s="178">
        <v>7.3369999999999997</v>
      </c>
      <c r="J15" s="178">
        <v>0.1172</v>
      </c>
      <c r="K15" s="178"/>
      <c r="L15" s="27"/>
      <c r="M15" s="67">
        <f t="shared" si="0"/>
        <v>2023</v>
      </c>
      <c r="N15" s="10" t="s">
        <v>36</v>
      </c>
      <c r="O15" s="77" t="s">
        <v>37</v>
      </c>
      <c r="P15" s="54" cm="1">
        <f t="array" aca="1" ref="P15" ca="1">IF(INDIRECT(ADDRESS(ROW()*3-ROW($M$4)-ROW($F$4),COLUMN($E$2)))=0,"",INDIRECT(ADDRESS(ROW()*3-ROW($M$4)-ROW($F$4),COLUMN($E$2))))</f>
        <v>879.87</v>
      </c>
      <c r="Q15" s="58" cm="1">
        <f t="array" aca="1" ref="Q15" ca="1">IF(INDIRECT(ADDRESS(ROW()*3-ROW($M$4)-ROW($F$4),COLUMN(G$3)))=0,"",INDIRECT(ADDRESS(ROW()*3-ROW($M$4)-ROW($F$4),COLUMN(G$3))))</f>
        <v>13.9412</v>
      </c>
      <c r="R15" s="56" cm="1">
        <f t="array" aca="1" ref="R15" ca="1">IF(INDIRECT(ADDRESS(ROW()*3-ROW($M$4)-ROW($F$4),COLUMN(H$3)))=0,"",INDIRECT(ADDRESS(ROW()*3-ROW($M$4)-ROW($F$4),COLUMN(H$3))))</f>
        <v>7.9538000000000002</v>
      </c>
      <c r="S15" s="56" cm="1">
        <f t="array" aca="1" ref="S15" ca="1">IF(INDIRECT(ADDRESS(ROW()*3-ROW($M$4)-ROW($F$4),COLUMN(I$3)))=0,"",INDIRECT(ADDRESS(ROW()*3-ROW($M$4)-ROW($F$4),COLUMN(I$3))))</f>
        <v>5.8792</v>
      </c>
      <c r="T15" s="91" cm="1">
        <f t="array" aca="1" ref="T15" ca="1">IF(INDIRECT(ADDRESS(ROW()*3-ROW($M$4)-ROW($F$4),COLUMN(J$3)))=0,"",INDIRECT(ADDRESS(ROW()*3-ROW($M$4)-ROW($F$4),COLUMN(J$3))))</f>
        <v>0.1082</v>
      </c>
      <c r="U15" s="163" cm="1">
        <f t="array" aca="1" ref="U15" ca="1">IF(INDIRECT(ADDRESS(ROW()*3-ROW($M$4)-ROW($F$4),COLUMN(K$3)))=0,"",INDIRECT(ADDRESS(ROW()*3-ROW($M$4)-ROW($F$4),COLUMN(K$3))))</f>
        <v>12.9956</v>
      </c>
      <c r="V15" s="58" cm="1">
        <f t="array" aca="1" ref="V15" ca="1">IF(INDIRECT(ADDRESS(ROW()*3-ROW($M$4)-ROW($F$4)+1,COLUMN(G$3)))=0,"",INDIRECT(ADDRESS(ROW()*3-ROW($M$4)-ROW($F$4)+1,COLUMN(G$3))))</f>
        <v>14.340199999999999</v>
      </c>
      <c r="W15" s="56" cm="1">
        <f t="array" aca="1" ref="W15" ca="1">IF(INDIRECT(ADDRESS(ROW()*3-ROW($M$4)-ROW($F$4)+1,COLUMN(H$3)))=0,"",INDIRECT(ADDRESS(ROW()*3-ROW($M$4)-ROW($F$4)+1,COLUMN(H$3))))</f>
        <v>8.1814</v>
      </c>
      <c r="X15" s="56" cm="1">
        <f t="array" aca="1" ref="X15" ca="1">IF(INDIRECT(ADDRESS(ROW()*3-ROW($M$4)-ROW($F$4)+1,COLUMN(I$3)))=0,"",INDIRECT(ADDRESS(ROW()*3-ROW($M$4)-ROW($F$4)+1,COLUMN(I$3))))</f>
        <v>6.0475000000000003</v>
      </c>
      <c r="Y15" s="91" cm="1">
        <f t="array" aca="1" ref="Y15" ca="1">IF(INDIRECT(ADDRESS(ROW()*3-ROW($M$4)-ROW($F$4)+1,COLUMN(J$3)))=0,"",INDIRECT(ADDRESS(ROW()*3-ROW($M$4)-ROW($F$4)+1,COLUMN(J$3))))</f>
        <v>0.1113</v>
      </c>
      <c r="Z15" s="164" cm="1">
        <f t="array" aca="1" ref="Z15" ca="1">IF(INDIRECT(ADDRESS(ROW()*3-ROW($M$4)-ROW($F$4)+1,COLUMN(K$3)))=0,"",INDIRECT(ADDRESS(ROW()*3-ROW($M$4)-ROW($F$4)+1,COLUMN(K$3))))</f>
        <v>13.377000000000001</v>
      </c>
      <c r="AA15" s="58" cm="1">
        <f t="array" aca="1" ref="AA15" ca="1">IF(INDIRECT(ADDRESS(ROW()*3-ROW($M$4)-ROW($F$4)+2,COLUMN(G$3)))=0,"",INDIRECT(ADDRESS(ROW()*3-ROW($M$4)-ROW($F$4)+2,COLUMN(G$3))))</f>
        <v>14.7658</v>
      </c>
      <c r="AB15" s="56" cm="1">
        <f t="array" aca="1" ref="AB15" ca="1">IF(INDIRECT(ADDRESS(ROW()*3-ROW($M$4)-ROW($F$4)+2,COLUMN(H$3)))=0,"",INDIRECT(ADDRESS(ROW()*3-ROW($M$4)-ROW($F$4)+2,COLUMN(H$3))))</f>
        <v>8.4242000000000008</v>
      </c>
      <c r="AC15" s="56" cm="1">
        <f t="array" aca="1" ref="AC15" ca="1">IF(INDIRECT(ADDRESS(ROW()*3-ROW($M$4)-ROW($F$4)+2,COLUMN(I$3)))=0,"",INDIRECT(ADDRESS(ROW()*3-ROW($M$4)-ROW($F$4)+2,COLUMN(I$3))))</f>
        <v>6.2270000000000003</v>
      </c>
      <c r="AD15" s="91" cm="1">
        <f t="array" aca="1" ref="AD15" ca="1">IF(INDIRECT(ADDRESS(ROW()*3-ROW($M$4)-ROW($F$4)+2,COLUMN(J$3)))=0,"",INDIRECT(ADDRESS(ROW()*3-ROW($M$4)-ROW($F$4)+2,COLUMN(J$3))))</f>
        <v>0.11459999999999999</v>
      </c>
      <c r="AE15" s="164" cm="1">
        <f t="array" aca="1" ref="AE15" ca="1">IF(INDIRECT(ADDRESS(ROW()*3-ROW($M$4)-ROW($F$4)+2,COLUMN(K$3)))=0,"",INDIRECT(ADDRESS(ROW()*3-ROW($M$4)-ROW($F$4)+2,COLUMN(K$3))))</f>
        <v>13.787800000000001</v>
      </c>
    </row>
    <row r="16" spans="1:31" ht="15" thickBot="1">
      <c r="A16" s="3" t="s">
        <v>8</v>
      </c>
      <c r="B16" s="84">
        <v>2.5438000000000001E-4</v>
      </c>
      <c r="C16" s="253" t="s">
        <v>29</v>
      </c>
      <c r="D16" s="253" t="s">
        <v>30</v>
      </c>
      <c r="E16" s="256">
        <v>889.71</v>
      </c>
      <c r="F16" s="3" t="s">
        <v>8</v>
      </c>
      <c r="G16" s="177">
        <v>15.000999999999999</v>
      </c>
      <c r="H16" s="178">
        <v>7.7134999999999998</v>
      </c>
      <c r="I16" s="178">
        <v>7.1295000000000002</v>
      </c>
      <c r="J16" s="178">
        <v>0.158</v>
      </c>
      <c r="K16" s="178"/>
      <c r="L16" s="27"/>
      <c r="M16" s="68">
        <f t="shared" si="0"/>
        <v>2023</v>
      </c>
      <c r="N16" s="11" t="s">
        <v>37</v>
      </c>
      <c r="O16" s="78" t="s">
        <v>26</v>
      </c>
      <c r="P16" s="59" cm="1">
        <f t="array" aca="1" ref="P16" ca="1">IF(INDIRECT(ADDRESS(ROW()*3-ROW($M$4)-ROW($F$4),COLUMN($E$2)))=0,"",INDIRECT(ADDRESS(ROW()*3-ROW($M$4)-ROW($F$4),COLUMN($E$2))))</f>
        <v>846.42</v>
      </c>
      <c r="Q16" s="63" cm="1">
        <f t="array" aca="1" ref="Q16" ca="1">IF(INDIRECT(ADDRESS(ROW()*3-ROW($M$4)-ROW($F$4),COLUMN(G$3)))=0,"",INDIRECT(ADDRESS(ROW()*3-ROW($M$4)-ROW($F$4),COLUMN(G$3))))</f>
        <v>13.137</v>
      </c>
      <c r="R16" s="61" cm="1">
        <f t="array" aca="1" ref="R16" ca="1">IF(INDIRECT(ADDRESS(ROW()*3-ROW($M$4)-ROW($F$4),COLUMN(H$3)))=0,"",INDIRECT(ADDRESS(ROW()*3-ROW($M$4)-ROW($F$4),COLUMN(H$3))))</f>
        <v>7.7624000000000004</v>
      </c>
      <c r="S16" s="61" cm="1">
        <f t="array" aca="1" ref="S16" ca="1">IF(INDIRECT(ADDRESS(ROW()*3-ROW($M$4)-ROW($F$4),COLUMN(I$3)))=0,"",INDIRECT(ADDRESS(ROW()*3-ROW($M$4)-ROW($F$4),COLUMN(I$3))))</f>
        <v>5.2770000000000001</v>
      </c>
      <c r="T16" s="92" cm="1">
        <f t="array" aca="1" ref="T16" ca="1">IF(INDIRECT(ADDRESS(ROW()*3-ROW($M$4)-ROW($F$4),COLUMN(J$3)))=0,"",INDIRECT(ADDRESS(ROW()*3-ROW($M$4)-ROW($F$4),COLUMN(J$3))))</f>
        <v>9.7600000000000006E-2</v>
      </c>
      <c r="U16" s="170" cm="1">
        <f t="array" aca="1" ref="U16" ca="1">IF(INDIRECT(ADDRESS(ROW()*3-ROW($M$4)-ROW($F$4),COLUMN(K$3)))=0,"",INDIRECT(ADDRESS(ROW()*3-ROW($M$4)-ROW($F$4),COLUMN(K$3))))</f>
        <v>11.777900000000001</v>
      </c>
      <c r="V16" s="63" cm="1">
        <f t="array" aca="1" ref="V16" ca="1">IF(INDIRECT(ADDRESS(ROW()*3-ROW($M$4)-ROW($F$4)+1,COLUMN(G$3)))=0,"",INDIRECT(ADDRESS(ROW()*3-ROW($M$4)-ROW($F$4)+1,COLUMN(G$3))))</f>
        <v>13.513</v>
      </c>
      <c r="W16" s="61" cm="1">
        <f t="array" aca="1" ref="W16" ca="1">IF(INDIRECT(ADDRESS(ROW()*3-ROW($M$4)-ROW($F$4)+1,COLUMN(H$3)))=0,"",INDIRECT(ADDRESS(ROW()*3-ROW($M$4)-ROW($F$4)+1,COLUMN(H$3))))</f>
        <v>7.9846000000000004</v>
      </c>
      <c r="X16" s="61" cm="1">
        <f t="array" aca="1" ref="X16" ca="1">IF(INDIRECT(ADDRESS(ROW()*3-ROW($M$4)-ROW($F$4)+1,COLUMN(I$3)))=0,"",INDIRECT(ADDRESS(ROW()*3-ROW($M$4)-ROW($F$4)+1,COLUMN(I$3))))</f>
        <v>5.4279999999999999</v>
      </c>
      <c r="Y16" s="92" cm="1">
        <f t="array" aca="1" ref="Y16" ca="1">IF(INDIRECT(ADDRESS(ROW()*3-ROW($M$4)-ROW($F$4)+1,COLUMN(J$3)))=0,"",INDIRECT(ADDRESS(ROW()*3-ROW($M$4)-ROW($F$4)+1,COLUMN(J$3))))</f>
        <v>0.1004</v>
      </c>
      <c r="Z16" s="165" cm="1">
        <f t="array" aca="1" ref="Z16" ca="1">IF(INDIRECT(ADDRESS(ROW()*3-ROW($M$4)-ROW($F$4)+1,COLUMN(K$3)))=0,"",INDIRECT(ADDRESS(ROW()*3-ROW($M$4)-ROW($F$4)+1,COLUMN(K$3))))</f>
        <v>12.1296</v>
      </c>
      <c r="AA16" s="63" cm="1">
        <f t="array" aca="1" ref="AA16" ca="1">IF(INDIRECT(ADDRESS(ROW()*3-ROW($M$4)-ROW($F$4)+2,COLUMN(G$3)))=0,"",INDIRECT(ADDRESS(ROW()*3-ROW($M$4)-ROW($F$4)+2,COLUMN(G$3))))</f>
        <v>13.914</v>
      </c>
      <c r="AB16" s="61" cm="1">
        <f t="array" aca="1" ref="AB16" ca="1">IF(INDIRECT(ADDRESS(ROW()*3-ROW($M$4)-ROW($F$4)+2,COLUMN(H$3)))=0,"",INDIRECT(ADDRESS(ROW()*3-ROW($M$4)-ROW($F$4)+2,COLUMN(H$3))))</f>
        <v>8.2215000000000007</v>
      </c>
      <c r="AC16" s="61" cm="1">
        <f t="array" aca="1" ref="AC16" ca="1">IF(INDIRECT(ADDRESS(ROW()*3-ROW($M$4)-ROW($F$4)+2,COLUMN(I$3)))=0,"",INDIRECT(ADDRESS(ROW()*3-ROW($M$4)-ROW($F$4)+2,COLUMN(I$3))))</f>
        <v>5.5891000000000002</v>
      </c>
      <c r="AD16" s="92" cm="1">
        <f t="array" aca="1" ref="AD16" ca="1">IF(INDIRECT(ADDRESS(ROW()*3-ROW($M$4)-ROW($F$4)+2,COLUMN(J$3)))=0,"",INDIRECT(ADDRESS(ROW()*3-ROW($M$4)-ROW($F$4)+2,COLUMN(J$3))))</f>
        <v>0.10340000000000001</v>
      </c>
      <c r="AE16" s="165" cm="1">
        <f t="array" aca="1" ref="AE16" ca="1">IF(INDIRECT(ADDRESS(ROW()*3-ROW($M$4)-ROW($F$4)+2,COLUMN(K$3)))=0,"",INDIRECT(ADDRESS(ROW()*3-ROW($M$4)-ROW($F$4)+2,COLUMN(K$3))))</f>
        <v>12.510999999999999</v>
      </c>
    </row>
    <row r="17" spans="1:30" ht="15" thickBot="1">
      <c r="A17" s="3" t="s">
        <v>9</v>
      </c>
      <c r="B17" s="84">
        <v>2.5939000000000002E-4</v>
      </c>
      <c r="C17" s="254"/>
      <c r="D17" s="254"/>
      <c r="E17" s="257"/>
      <c r="F17" s="3" t="s">
        <v>9</v>
      </c>
      <c r="G17" s="177">
        <v>15.2965</v>
      </c>
      <c r="H17" s="178">
        <v>7.8654999999999999</v>
      </c>
      <c r="I17" s="178">
        <v>7.2698999999999998</v>
      </c>
      <c r="J17" s="178">
        <v>0.16109999999999999</v>
      </c>
      <c r="K17" s="178"/>
      <c r="L17" s="27"/>
      <c r="P17" t="str" cm="1">
        <f t="array" aca="1" ref="P17" ca="1">IF(INDIRECT(ADDRESS(ROW()*3-ROW($M$4)-ROW($F$4),COLUMN($E$2)))=0,"",INDIRECT(ADDRESS(ROW()*3-ROW($M$4)-ROW($F$4),COLUMN($E$2))))</f>
        <v/>
      </c>
      <c r="Q17" t="str" cm="1">
        <f t="array" aca="1" ref="Q17" ca="1">IF(INDIRECT(ADDRESS(ROW()*3-ROW($M$4)-ROW($F$4),COLUMN(G$3)))=0,"",INDIRECT(ADDRESS(ROW()*3-ROW($M$4)-ROW($F$4),COLUMN(G$3))))</f>
        <v/>
      </c>
      <c r="R17" t="str" cm="1">
        <f t="array" aca="1" ref="R17" ca="1">IF(INDIRECT(ADDRESS(ROW()*3-ROW($M$4)-ROW($F$4),COLUMN(H$3)))=0,"",INDIRECT(ADDRESS(ROW()*3-ROW($M$4)-ROW($F$4),COLUMN(H$3))))</f>
        <v/>
      </c>
      <c r="S17" t="str" cm="1">
        <f t="array" aca="1" ref="S17" ca="1">IF(INDIRECT(ADDRESS(ROW()*3-ROW($M$4)-ROW($F$4),COLUMN(I$3)))=0,"",INDIRECT(ADDRESS(ROW()*3-ROW($M$4)-ROW($F$4),COLUMN(I$3))))</f>
        <v/>
      </c>
      <c r="T17" t="str" cm="1">
        <f t="array" aca="1" ref="T17" ca="1">IF(INDIRECT(ADDRESS(ROW()*3-ROW($M$4)-ROW($F$4),COLUMN(J$3)))=0,"",INDIRECT(ADDRESS(ROW()*3-ROW($M$4)-ROW($F$4),COLUMN(J$3))))</f>
        <v/>
      </c>
      <c r="V17" t="str" cm="1">
        <f t="array" aca="1" ref="V17" ca="1">IF(INDIRECT(ADDRESS(ROW()*3-ROW($M$4)-ROW($F$4)+1,COLUMN(G$3)))=0,"",INDIRECT(ADDRESS(ROW()*3-ROW($M$4)-ROW($F$4)+1,COLUMN(G$3))))</f>
        <v/>
      </c>
      <c r="W17" t="str" cm="1">
        <f t="array" aca="1" ref="W17" ca="1">IF(INDIRECT(ADDRESS(ROW()*3-ROW($M$4)-ROW($F$4)+1,COLUMN(H$3)))=0,"",INDIRECT(ADDRESS(ROW()*3-ROW($M$4)-ROW($F$4)+1,COLUMN(H$3))))</f>
        <v/>
      </c>
      <c r="X17" t="str" cm="1">
        <f t="array" aca="1" ref="X17" ca="1">IF(INDIRECT(ADDRESS(ROW()*3-ROW($M$4)-ROW($F$4)+1,COLUMN(I$3)))=0,"",INDIRECT(ADDRESS(ROW()*3-ROW($M$4)-ROW($F$4)+1,COLUMN(I$3))))</f>
        <v/>
      </c>
      <c r="Y17" t="str" cm="1">
        <f t="array" aca="1" ref="Y17" ca="1">IF(INDIRECT(ADDRESS(ROW()*3-ROW($M$4)-ROW($F$4)+1,COLUMN(J$3)))=0,"",INDIRECT(ADDRESS(ROW()*3-ROW($M$4)-ROW($F$4)+1,COLUMN(J$3))))</f>
        <v/>
      </c>
      <c r="AA17" t="str" cm="1">
        <f t="array" aca="1" ref="AA17" ca="1">IF(INDIRECT(ADDRESS(ROW()*3-ROW($M$4)-ROW($F$4)+2,COLUMN(G$3)))=0,"",INDIRECT(ADDRESS(ROW()*3-ROW($M$4)-ROW($F$4)+2,COLUMN(G$3))))</f>
        <v/>
      </c>
      <c r="AB17" t="str" cm="1">
        <f t="array" aca="1" ref="AB17" ca="1">IF(INDIRECT(ADDRESS(ROW()*3-ROW($M$4)-ROW($F$4)+2,COLUMN(H$3)))=0,"",INDIRECT(ADDRESS(ROW()*3-ROW($M$4)-ROW($F$4)+2,COLUMN(H$3))))</f>
        <v/>
      </c>
      <c r="AC17" t="str" cm="1">
        <f t="array" aca="1" ref="AC17" ca="1">IF(INDIRECT(ADDRESS(ROW()*3-ROW($M$4)-ROW($F$4)+2,COLUMN(I$3)))=0,"",INDIRECT(ADDRESS(ROW()*3-ROW($M$4)-ROW($F$4)+2,COLUMN(I$3))))</f>
        <v/>
      </c>
      <c r="AD17" t="str" cm="1">
        <f t="array" aca="1" ref="AD17" ca="1">IF(INDIRECT(ADDRESS(ROW()*3-ROW($M$4)-ROW($F$4)+2,COLUMN(J$3)))=0,"",INDIRECT(ADDRESS(ROW()*3-ROW($M$4)-ROW($F$4)+2,COLUMN(J$3))))</f>
        <v/>
      </c>
    </row>
    <row r="18" spans="1:30" ht="16" thickBot="1">
      <c r="A18" s="3" t="s">
        <v>10</v>
      </c>
      <c r="B18" s="84">
        <v>2.6449999999999998E-4</v>
      </c>
      <c r="C18" s="255"/>
      <c r="D18" s="255"/>
      <c r="E18" s="258"/>
      <c r="F18" s="3" t="s">
        <v>10</v>
      </c>
      <c r="G18" s="177">
        <v>15.597799999999999</v>
      </c>
      <c r="H18" s="178">
        <v>8.0204000000000004</v>
      </c>
      <c r="I18" s="178">
        <v>7.4131</v>
      </c>
      <c r="J18" s="178">
        <v>0.1643</v>
      </c>
      <c r="K18" s="178"/>
      <c r="L18" s="27"/>
      <c r="M18" s="12" t="str">
        <f>"Fuel Price Adjustment " &amp; M4 &amp; " - High Voltage  (c/kWh)"</f>
        <v>Fuel Price Adjustment 2023 - High Voltage  (c/kWh)</v>
      </c>
      <c r="W18" s="12" t="str">
        <f>"Fuel Price Adjustment " &amp; M4 &amp; " - Low Voltage  (c/kWh)"</f>
        <v>Fuel Price Adjustment 2023 - Low Voltage  (c/kWh)</v>
      </c>
    </row>
    <row r="19" spans="1:30" ht="15" thickBot="1">
      <c r="A19" s="3" t="s">
        <v>8</v>
      </c>
      <c r="B19" s="84">
        <v>2.5438000000000001E-4</v>
      </c>
      <c r="C19" s="253" t="s">
        <v>30</v>
      </c>
      <c r="D19" s="253" t="s">
        <v>31</v>
      </c>
      <c r="E19" s="260">
        <v>835.8</v>
      </c>
      <c r="F19" s="3" t="s">
        <v>8</v>
      </c>
      <c r="G19" s="177">
        <v>13.6297</v>
      </c>
      <c r="H19" s="178">
        <v>6.649</v>
      </c>
      <c r="I19" s="178">
        <v>6.8643999999999998</v>
      </c>
      <c r="J19" s="178">
        <v>0.1163</v>
      </c>
      <c r="K19" s="178"/>
      <c r="L19" s="27"/>
    </row>
    <row r="20" spans="1:30" ht="15" thickBot="1">
      <c r="A20" s="3" t="s">
        <v>9</v>
      </c>
      <c r="B20" s="84">
        <v>2.5939000000000002E-4</v>
      </c>
      <c r="C20" s="254"/>
      <c r="D20" s="254"/>
      <c r="E20" s="261"/>
      <c r="F20" s="3" t="s">
        <v>9</v>
      </c>
      <c r="G20" s="177">
        <v>13.898099999999999</v>
      </c>
      <c r="H20" s="178">
        <v>6.78</v>
      </c>
      <c r="I20" s="178">
        <v>6.9996</v>
      </c>
      <c r="J20" s="178">
        <v>0.11849999999999999</v>
      </c>
      <c r="K20" s="178"/>
      <c r="L20" s="27"/>
    </row>
    <row r="21" spans="1:30" ht="15" thickBot="1">
      <c r="A21" s="3" t="s">
        <v>10</v>
      </c>
      <c r="B21" s="84">
        <v>2.6449999999999998E-4</v>
      </c>
      <c r="C21" s="255"/>
      <c r="D21" s="255"/>
      <c r="E21" s="262"/>
      <c r="F21" s="3" t="s">
        <v>10</v>
      </c>
      <c r="G21" s="177">
        <v>14.171900000000001</v>
      </c>
      <c r="H21" s="178">
        <v>6.9135</v>
      </c>
      <c r="I21" s="178">
        <v>7.1375000000000002</v>
      </c>
      <c r="J21" s="178">
        <v>0.12089999999999999</v>
      </c>
      <c r="K21" s="178"/>
      <c r="L21" s="27"/>
    </row>
    <row r="22" spans="1:30" ht="15" thickBot="1">
      <c r="A22" s="3" t="s">
        <v>8</v>
      </c>
      <c r="B22" s="84">
        <v>2.5438000000000001E-4</v>
      </c>
      <c r="C22" s="253" t="s">
        <v>31</v>
      </c>
      <c r="D22" s="253" t="s">
        <v>32</v>
      </c>
      <c r="E22" s="263">
        <v>837.94</v>
      </c>
      <c r="F22" s="3" t="s">
        <v>8</v>
      </c>
      <c r="G22" s="177">
        <v>13.684100000000001</v>
      </c>
      <c r="H22" s="178">
        <v>6.3826000000000001</v>
      </c>
      <c r="I22" s="178">
        <v>7.1849999999999996</v>
      </c>
      <c r="J22" s="178">
        <v>0.11650000000000001</v>
      </c>
      <c r="K22" s="180">
        <v>12.6401</v>
      </c>
      <c r="L22" s="27"/>
    </row>
    <row r="23" spans="1:30" ht="15" thickBot="1">
      <c r="A23" s="3" t="s">
        <v>9</v>
      </c>
      <c r="B23" s="84">
        <v>2.5939000000000002E-4</v>
      </c>
      <c r="C23" s="254"/>
      <c r="D23" s="254"/>
      <c r="E23" s="257"/>
      <c r="F23" s="3" t="s">
        <v>9</v>
      </c>
      <c r="G23" s="177">
        <v>13.9536</v>
      </c>
      <c r="H23" s="178">
        <v>6.5083000000000002</v>
      </c>
      <c r="I23" s="178">
        <v>7.3265000000000002</v>
      </c>
      <c r="J23" s="178">
        <v>0.1188</v>
      </c>
      <c r="K23" s="180">
        <v>12.899100000000001</v>
      </c>
      <c r="L23" s="27"/>
    </row>
    <row r="24" spans="1:30" ht="15" thickBot="1">
      <c r="A24" s="3" t="s">
        <v>10</v>
      </c>
      <c r="B24" s="84">
        <v>2.6449999999999998E-4</v>
      </c>
      <c r="C24" s="255"/>
      <c r="D24" s="255"/>
      <c r="E24" s="258"/>
      <c r="F24" s="3" t="s">
        <v>10</v>
      </c>
      <c r="G24" s="177">
        <v>14.2285</v>
      </c>
      <c r="H24" s="178">
        <v>6.6365999999999996</v>
      </c>
      <c r="I24" s="178">
        <v>7.4707999999999997</v>
      </c>
      <c r="J24" s="178">
        <v>0.1211</v>
      </c>
      <c r="K24" s="180">
        <v>13.1683</v>
      </c>
      <c r="L24" s="27"/>
    </row>
    <row r="25" spans="1:30" ht="15" thickBot="1">
      <c r="A25" s="3" t="s">
        <v>8</v>
      </c>
      <c r="B25" s="83">
        <v>2.4042000000000001E-4</v>
      </c>
      <c r="C25" s="253" t="s">
        <v>32</v>
      </c>
      <c r="D25" s="253" t="s">
        <v>33</v>
      </c>
      <c r="E25" s="263">
        <v>830.29</v>
      </c>
      <c r="F25" s="3" t="s">
        <v>8</v>
      </c>
      <c r="G25" s="177">
        <v>12.7492</v>
      </c>
      <c r="H25" s="178">
        <v>5.9847000000000001</v>
      </c>
      <c r="I25" s="178">
        <v>6.6325000000000003</v>
      </c>
      <c r="J25" s="178">
        <v>0.13200000000000001</v>
      </c>
      <c r="K25" s="180">
        <v>11.9352</v>
      </c>
      <c r="L25" s="27"/>
    </row>
    <row r="26" spans="1:30" ht="15" thickBot="1">
      <c r="A26" s="3" t="s">
        <v>9</v>
      </c>
      <c r="B26" s="83">
        <v>2.4729999999999999E-4</v>
      </c>
      <c r="C26" s="254"/>
      <c r="D26" s="254"/>
      <c r="E26" s="257"/>
      <c r="F26" s="3" t="s">
        <v>9</v>
      </c>
      <c r="G26" s="177">
        <v>13.114100000000001</v>
      </c>
      <c r="H26" s="178">
        <v>6.1559999999999997</v>
      </c>
      <c r="I26" s="178">
        <v>6.8223000000000003</v>
      </c>
      <c r="J26" s="178">
        <v>0.1358</v>
      </c>
      <c r="K26" s="180">
        <v>12.2859</v>
      </c>
      <c r="L26" s="27"/>
    </row>
    <row r="27" spans="1:30" ht="15" thickBot="1">
      <c r="A27" s="3" t="s">
        <v>10</v>
      </c>
      <c r="B27" s="83">
        <v>2.5463999999999999E-4</v>
      </c>
      <c r="C27" s="255"/>
      <c r="D27" s="255"/>
      <c r="E27" s="258"/>
      <c r="F27" s="3" t="s">
        <v>10</v>
      </c>
      <c r="G27" s="177">
        <v>13.503299999999999</v>
      </c>
      <c r="H27" s="178">
        <v>6.3387000000000002</v>
      </c>
      <c r="I27" s="178">
        <v>7.0247999999999999</v>
      </c>
      <c r="J27" s="178">
        <v>0.13980000000000001</v>
      </c>
      <c r="K27" s="180">
        <v>12.6639</v>
      </c>
      <c r="L27" s="27"/>
    </row>
    <row r="28" spans="1:30" ht="15" thickBot="1">
      <c r="A28" s="3" t="s">
        <v>8</v>
      </c>
      <c r="B28" s="83">
        <v>2.4042000000000001E-4</v>
      </c>
      <c r="C28" s="253" t="s">
        <v>33</v>
      </c>
      <c r="D28" s="253" t="s">
        <v>34</v>
      </c>
      <c r="E28" s="263">
        <v>849.72</v>
      </c>
      <c r="F28" s="3" t="s">
        <v>8</v>
      </c>
      <c r="G28" s="177">
        <v>13.2164</v>
      </c>
      <c r="H28" s="178">
        <v>6.4537000000000004</v>
      </c>
      <c r="I28" s="178">
        <v>6.6292999999999997</v>
      </c>
      <c r="J28" s="178">
        <v>0.13339999999999999</v>
      </c>
      <c r="K28" s="180">
        <v>12.228999999999999</v>
      </c>
      <c r="L28" s="27"/>
    </row>
    <row r="29" spans="1:30" ht="15" thickBot="1">
      <c r="A29" s="3" t="s">
        <v>9</v>
      </c>
      <c r="B29" s="83">
        <v>2.4729999999999999E-4</v>
      </c>
      <c r="C29" s="254"/>
      <c r="D29" s="254"/>
      <c r="E29" s="257"/>
      <c r="F29" s="3" t="s">
        <v>9</v>
      </c>
      <c r="G29" s="177">
        <v>13.5946</v>
      </c>
      <c r="H29" s="178">
        <v>6.6382000000000003</v>
      </c>
      <c r="I29" s="178">
        <v>6.8190999999999997</v>
      </c>
      <c r="J29" s="178">
        <v>0.13730000000000001</v>
      </c>
      <c r="K29" s="180">
        <v>12.589499999999999</v>
      </c>
      <c r="L29" s="27"/>
    </row>
    <row r="30" spans="1:30" ht="15" thickBot="1">
      <c r="A30" s="3" t="s">
        <v>10</v>
      </c>
      <c r="B30" s="83">
        <v>2.5463999999999999E-4</v>
      </c>
      <c r="C30" s="255"/>
      <c r="D30" s="255"/>
      <c r="E30" s="258"/>
      <c r="F30" s="3" t="s">
        <v>10</v>
      </c>
      <c r="G30" s="177">
        <v>13.998100000000001</v>
      </c>
      <c r="H30" s="178">
        <v>6.8353999999999999</v>
      </c>
      <c r="I30" s="178">
        <v>7.0213999999999999</v>
      </c>
      <c r="J30" s="178">
        <v>0.14130000000000001</v>
      </c>
      <c r="K30" s="180">
        <v>12.9785</v>
      </c>
      <c r="L30" s="27"/>
    </row>
    <row r="31" spans="1:30" ht="15" thickBot="1">
      <c r="A31" s="3" t="s">
        <v>8</v>
      </c>
      <c r="B31" s="83">
        <v>2.4042000000000001E-4</v>
      </c>
      <c r="C31" s="253" t="s">
        <v>34</v>
      </c>
      <c r="D31" s="253" t="s">
        <v>35</v>
      </c>
      <c r="E31" s="256">
        <v>877.44</v>
      </c>
      <c r="F31" s="3" t="s">
        <v>8</v>
      </c>
      <c r="G31" s="177">
        <v>13.8828</v>
      </c>
      <c r="H31" s="178">
        <v>7.44</v>
      </c>
      <c r="I31" s="178">
        <v>6.3089000000000004</v>
      </c>
      <c r="J31" s="178">
        <v>0.13389999999999999</v>
      </c>
      <c r="K31" s="180">
        <v>13.1449</v>
      </c>
      <c r="L31" s="27"/>
    </row>
    <row r="32" spans="1:30" ht="15" thickBot="1">
      <c r="A32" s="3" t="s">
        <v>9</v>
      </c>
      <c r="B32" s="83">
        <v>2.4729999999999999E-4</v>
      </c>
      <c r="C32" s="254"/>
      <c r="D32" s="254"/>
      <c r="E32" s="257"/>
      <c r="F32" s="3" t="s">
        <v>9</v>
      </c>
      <c r="G32" s="177">
        <v>14.280099999999999</v>
      </c>
      <c r="H32" s="178">
        <v>7.6529999999999996</v>
      </c>
      <c r="I32" s="178">
        <v>6.4893999999999998</v>
      </c>
      <c r="J32" s="178">
        <v>0.13769999999999999</v>
      </c>
      <c r="K32" s="180">
        <v>13.528499999999999</v>
      </c>
      <c r="L32" s="27"/>
    </row>
    <row r="33" spans="1:12" ht="15" thickBot="1">
      <c r="A33" s="3" t="s">
        <v>10</v>
      </c>
      <c r="B33" s="83">
        <v>2.5463999999999999E-4</v>
      </c>
      <c r="C33" s="255"/>
      <c r="D33" s="255"/>
      <c r="E33" s="258"/>
      <c r="F33" s="3" t="s">
        <v>10</v>
      </c>
      <c r="G33" s="177">
        <v>14.703900000000001</v>
      </c>
      <c r="H33" s="178">
        <v>7.8800999999999997</v>
      </c>
      <c r="I33" s="178">
        <v>6.6820000000000004</v>
      </c>
      <c r="J33" s="178">
        <v>0.14180000000000001</v>
      </c>
      <c r="K33" s="180">
        <v>13.940799999999999</v>
      </c>
      <c r="L33" s="27"/>
    </row>
    <row r="34" spans="1:12" ht="15" thickBot="1">
      <c r="A34" s="3" t="s">
        <v>8</v>
      </c>
      <c r="B34" s="83">
        <v>2.4042000000000001E-4</v>
      </c>
      <c r="C34" s="253" t="s">
        <v>35</v>
      </c>
      <c r="D34" s="253" t="s">
        <v>36</v>
      </c>
      <c r="E34" s="260">
        <v>931.84</v>
      </c>
      <c r="F34" s="3" t="s">
        <v>8</v>
      </c>
      <c r="G34" s="177">
        <v>15.1907</v>
      </c>
      <c r="H34" s="178">
        <v>8.7703000000000007</v>
      </c>
      <c r="I34" s="178">
        <v>6.2732999999999999</v>
      </c>
      <c r="J34" s="178">
        <v>0.14710000000000001</v>
      </c>
      <c r="K34" s="180">
        <v>14.258100000000001</v>
      </c>
      <c r="L34" s="27"/>
    </row>
    <row r="35" spans="1:12" ht="15" thickBot="1">
      <c r="A35" s="3" t="s">
        <v>9</v>
      </c>
      <c r="B35" s="83">
        <v>2.4729999999999999E-4</v>
      </c>
      <c r="C35" s="254"/>
      <c r="D35" s="254"/>
      <c r="E35" s="261"/>
      <c r="F35" s="3" t="s">
        <v>9</v>
      </c>
      <c r="G35" s="177">
        <v>15.625400000000001</v>
      </c>
      <c r="H35" s="178">
        <v>9.0213000000000001</v>
      </c>
      <c r="I35" s="178">
        <v>6.4527999999999999</v>
      </c>
      <c r="J35" s="178">
        <v>0.15129999999999999</v>
      </c>
      <c r="K35" s="180">
        <v>14.6744</v>
      </c>
      <c r="L35" s="27"/>
    </row>
    <row r="36" spans="1:12" ht="15" thickBot="1">
      <c r="A36" s="3" t="s">
        <v>10</v>
      </c>
      <c r="B36" s="83">
        <v>2.5463999999999999E-4</v>
      </c>
      <c r="C36" s="255"/>
      <c r="D36" s="255"/>
      <c r="E36" s="262"/>
      <c r="F36" s="3" t="s">
        <v>10</v>
      </c>
      <c r="G36" s="177">
        <v>16.089200000000002</v>
      </c>
      <c r="H36" s="178">
        <v>9.2890999999999995</v>
      </c>
      <c r="I36" s="178">
        <v>6.6443000000000003</v>
      </c>
      <c r="J36" s="178">
        <v>0.15579999999999999</v>
      </c>
      <c r="K36" s="180">
        <v>15.122199999999999</v>
      </c>
      <c r="L36" s="27"/>
    </row>
    <row r="37" spans="1:12" ht="15.75" customHeight="1" thickBot="1">
      <c r="A37" s="3" t="s">
        <v>8</v>
      </c>
      <c r="B37" s="83">
        <v>2.4042000000000001E-4</v>
      </c>
      <c r="C37" s="253" t="s">
        <v>36</v>
      </c>
      <c r="D37" s="253" t="s">
        <v>37</v>
      </c>
      <c r="E37" s="256">
        <v>879.87</v>
      </c>
      <c r="F37" s="3" t="s">
        <v>8</v>
      </c>
      <c r="G37" s="177">
        <v>13.9412</v>
      </c>
      <c r="H37" s="178">
        <v>7.9538000000000002</v>
      </c>
      <c r="I37" s="178">
        <v>5.8792</v>
      </c>
      <c r="J37" s="178">
        <v>0.1082</v>
      </c>
      <c r="K37" s="180">
        <v>12.9956</v>
      </c>
      <c r="L37" s="27"/>
    </row>
    <row r="38" spans="1:12" ht="15" thickBot="1">
      <c r="A38" s="3" t="s">
        <v>9</v>
      </c>
      <c r="B38" s="83">
        <v>2.4729999999999999E-4</v>
      </c>
      <c r="C38" s="254"/>
      <c r="D38" s="254"/>
      <c r="E38" s="257"/>
      <c r="F38" s="3" t="s">
        <v>9</v>
      </c>
      <c r="G38" s="177">
        <v>14.340199999999999</v>
      </c>
      <c r="H38" s="178">
        <v>8.1814</v>
      </c>
      <c r="I38" s="178">
        <v>6.0475000000000003</v>
      </c>
      <c r="J38" s="178">
        <v>0.1113</v>
      </c>
      <c r="K38" s="180">
        <v>13.377000000000001</v>
      </c>
      <c r="L38" s="27"/>
    </row>
    <row r="39" spans="1:12" ht="15" thickBot="1">
      <c r="A39" s="3" t="s">
        <v>10</v>
      </c>
      <c r="B39" s="83">
        <v>2.5463999999999999E-4</v>
      </c>
      <c r="C39" s="255"/>
      <c r="D39" s="255"/>
      <c r="E39" s="258"/>
      <c r="F39" s="3" t="s">
        <v>10</v>
      </c>
      <c r="G39" s="177">
        <v>14.7658</v>
      </c>
      <c r="H39" s="178">
        <v>8.4242000000000008</v>
      </c>
      <c r="I39" s="178">
        <v>6.2270000000000003</v>
      </c>
      <c r="J39" s="178">
        <v>0.11459999999999999</v>
      </c>
      <c r="K39" s="180">
        <v>13.787800000000001</v>
      </c>
      <c r="L39" s="27"/>
    </row>
    <row r="40" spans="1:12" ht="15" thickBot="1">
      <c r="A40" s="3" t="s">
        <v>8</v>
      </c>
      <c r="B40" s="83">
        <v>2.4042000000000001E-4</v>
      </c>
      <c r="C40" s="253" t="s">
        <v>37</v>
      </c>
      <c r="D40" s="253"/>
      <c r="E40" s="256">
        <v>846.42</v>
      </c>
      <c r="F40" s="3" t="s">
        <v>8</v>
      </c>
      <c r="G40" s="177">
        <v>13.137</v>
      </c>
      <c r="H40" s="178">
        <v>7.7624000000000004</v>
      </c>
      <c r="I40" s="178">
        <v>5.2770000000000001</v>
      </c>
      <c r="J40" s="178">
        <v>9.7600000000000006E-2</v>
      </c>
      <c r="K40" s="180">
        <v>11.777900000000001</v>
      </c>
      <c r="L40" s="27"/>
    </row>
    <row r="41" spans="1:12" ht="15" thickBot="1">
      <c r="A41" s="3" t="s">
        <v>9</v>
      </c>
      <c r="B41" s="83">
        <v>2.4729999999999999E-4</v>
      </c>
      <c r="C41" s="254"/>
      <c r="D41" s="254"/>
      <c r="E41" s="257"/>
      <c r="F41" s="3" t="s">
        <v>9</v>
      </c>
      <c r="G41" s="177">
        <v>13.513</v>
      </c>
      <c r="H41" s="178">
        <v>7.9846000000000004</v>
      </c>
      <c r="I41" s="178">
        <v>5.4279999999999999</v>
      </c>
      <c r="J41" s="178">
        <v>0.1004</v>
      </c>
      <c r="K41" s="180">
        <v>12.1296</v>
      </c>
      <c r="L41" s="27"/>
    </row>
    <row r="42" spans="1:12" ht="15" thickBot="1">
      <c r="A42" s="3" t="s">
        <v>10</v>
      </c>
      <c r="B42" s="83">
        <v>2.5463999999999999E-4</v>
      </c>
      <c r="C42" s="255"/>
      <c r="D42" s="255"/>
      <c r="E42" s="258"/>
      <c r="F42" s="3" t="s">
        <v>10</v>
      </c>
      <c r="G42" s="177">
        <v>13.914</v>
      </c>
      <c r="H42" s="178">
        <v>8.2215000000000007</v>
      </c>
      <c r="I42" s="178">
        <v>5.5891000000000002</v>
      </c>
      <c r="J42" s="178">
        <v>0.10340000000000001</v>
      </c>
      <c r="K42" s="180">
        <v>12.510999999999999</v>
      </c>
      <c r="L42" s="27"/>
    </row>
    <row r="43" spans="1:12">
      <c r="C43" s="5" t="s">
        <v>4</v>
      </c>
    </row>
  </sheetData>
  <sheetProtection sheet="1" objects="1" scenarios="1"/>
  <mergeCells count="45">
    <mergeCell ref="C40:C42"/>
    <mergeCell ref="D40:D42"/>
    <mergeCell ref="E40:E42"/>
    <mergeCell ref="C34:C36"/>
    <mergeCell ref="D34:D36"/>
    <mergeCell ref="E34:E36"/>
    <mergeCell ref="C37:C39"/>
    <mergeCell ref="D37:D39"/>
    <mergeCell ref="E37:E39"/>
    <mergeCell ref="C28:C30"/>
    <mergeCell ref="D28:D30"/>
    <mergeCell ref="E28:E30"/>
    <mergeCell ref="C31:C33"/>
    <mergeCell ref="D31:D33"/>
    <mergeCell ref="E31:E33"/>
    <mergeCell ref="C22:C24"/>
    <mergeCell ref="D22:D24"/>
    <mergeCell ref="E22:E24"/>
    <mergeCell ref="C25:C27"/>
    <mergeCell ref="D25:D27"/>
    <mergeCell ref="E25:E27"/>
    <mergeCell ref="C16:C18"/>
    <mergeCell ref="D16:D18"/>
    <mergeCell ref="E16:E18"/>
    <mergeCell ref="C19:C21"/>
    <mergeCell ref="D19:D21"/>
    <mergeCell ref="E19:E21"/>
    <mergeCell ref="C10:C12"/>
    <mergeCell ref="D10:D12"/>
    <mergeCell ref="E10:E12"/>
    <mergeCell ref="C13:C15"/>
    <mergeCell ref="D13:D15"/>
    <mergeCell ref="E13:E15"/>
    <mergeCell ref="AA2:AE2"/>
    <mergeCell ref="C7:C9"/>
    <mergeCell ref="D7:D9"/>
    <mergeCell ref="E7:E9"/>
    <mergeCell ref="C4:C6"/>
    <mergeCell ref="D4:D6"/>
    <mergeCell ref="E4:E6"/>
    <mergeCell ref="G1:J1"/>
    <mergeCell ref="G2:J2"/>
    <mergeCell ref="K2:K3"/>
    <mergeCell ref="Q2:U2"/>
    <mergeCell ref="V2:Z2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C8984-6A74-44CC-9F72-19DFDAD14099}">
  <dimension ref="A1:AE43"/>
  <sheetViews>
    <sheetView topLeftCell="A2" zoomScaleNormal="100" workbookViewId="0">
      <selection activeCell="C4" sqref="C4:C6"/>
    </sheetView>
  </sheetViews>
  <sheetFormatPr defaultColWidth="8.90625" defaultRowHeight="14.5"/>
  <cols>
    <col min="1" max="1" width="11.1796875" style="102" customWidth="1"/>
    <col min="2" max="2" width="14.54296875" style="102" customWidth="1"/>
    <col min="3" max="4" width="15" style="131" customWidth="1"/>
    <col min="5" max="5" width="16" style="102" customWidth="1"/>
    <col min="6" max="6" width="11.1796875" style="102" customWidth="1"/>
    <col min="7" max="7" width="9.54296875" style="102" customWidth="1"/>
    <col min="8" max="10" width="11.1796875" style="102" customWidth="1"/>
    <col min="11" max="11" width="11.1796875" customWidth="1"/>
    <col min="12" max="12" width="8.90625" style="102"/>
    <col min="13" max="13" width="9.81640625" style="102" customWidth="1"/>
    <col min="14" max="15" width="11.453125" style="102" customWidth="1"/>
    <col min="16" max="31" width="9.81640625" style="102" customWidth="1"/>
    <col min="32" max="16384" width="8.90625" style="102"/>
  </cols>
  <sheetData>
    <row r="1" spans="1:31" ht="46.5" hidden="1" customHeight="1" thickBot="1">
      <c r="A1" s="101"/>
      <c r="C1" s="103" t="s">
        <v>0</v>
      </c>
      <c r="D1" s="103" t="s">
        <v>1</v>
      </c>
      <c r="E1" s="104" t="s">
        <v>2</v>
      </c>
      <c r="F1" s="101"/>
      <c r="G1" s="245" t="s">
        <v>3</v>
      </c>
      <c r="H1" s="246"/>
      <c r="I1" s="246"/>
      <c r="J1" s="247"/>
      <c r="K1" s="138"/>
    </row>
    <row r="2" spans="1:31" ht="46.5" customHeight="1" thickBot="1">
      <c r="A2" s="101"/>
      <c r="C2" s="103" t="s">
        <v>12</v>
      </c>
      <c r="D2" s="103" t="s">
        <v>40</v>
      </c>
      <c r="E2" s="104" t="s">
        <v>41</v>
      </c>
      <c r="F2" s="101"/>
      <c r="G2" s="229" t="s">
        <v>45</v>
      </c>
      <c r="H2" s="230"/>
      <c r="I2" s="230"/>
      <c r="J2" s="231"/>
      <c r="K2" s="248" t="s">
        <v>44</v>
      </c>
      <c r="M2" s="144"/>
      <c r="N2" s="145"/>
      <c r="O2" s="145"/>
      <c r="P2" s="145"/>
      <c r="Q2" s="250" t="s">
        <v>14</v>
      </c>
      <c r="R2" s="251"/>
      <c r="S2" s="251"/>
      <c r="T2" s="251"/>
      <c r="U2" s="252"/>
      <c r="V2" s="264" t="s">
        <v>15</v>
      </c>
      <c r="W2" s="265"/>
      <c r="X2" s="265"/>
      <c r="Y2" s="265"/>
      <c r="Z2" s="266"/>
      <c r="AA2" s="251" t="s">
        <v>16</v>
      </c>
      <c r="AB2" s="251"/>
      <c r="AC2" s="251"/>
      <c r="AD2" s="251"/>
      <c r="AE2" s="252"/>
    </row>
    <row r="3" spans="1:31" ht="29.5" thickBot="1">
      <c r="A3" s="105" t="s">
        <v>7</v>
      </c>
      <c r="B3" s="106" t="s">
        <v>11</v>
      </c>
      <c r="C3" s="103">
        <v>2024</v>
      </c>
      <c r="D3" s="107"/>
      <c r="E3" s="108" t="s">
        <v>24</v>
      </c>
      <c r="F3" s="105" t="s">
        <v>23</v>
      </c>
      <c r="G3" s="109" t="s">
        <v>20</v>
      </c>
      <c r="H3" s="110" t="s">
        <v>21</v>
      </c>
      <c r="I3" s="104" t="s">
        <v>38</v>
      </c>
      <c r="J3" s="105" t="s">
        <v>22</v>
      </c>
      <c r="K3" s="249"/>
      <c r="L3" s="111"/>
      <c r="M3" s="112" t="s">
        <v>25</v>
      </c>
      <c r="N3" s="113" t="s">
        <v>17</v>
      </c>
      <c r="O3" s="114" t="s">
        <v>18</v>
      </c>
      <c r="P3" s="115" t="s">
        <v>19</v>
      </c>
      <c r="Q3" s="116" t="s">
        <v>20</v>
      </c>
      <c r="R3" s="146" t="s">
        <v>21</v>
      </c>
      <c r="S3" s="117" t="s">
        <v>38</v>
      </c>
      <c r="T3" s="147" t="s">
        <v>22</v>
      </c>
      <c r="U3" s="151" t="s">
        <v>43</v>
      </c>
      <c r="V3" s="116" t="s">
        <v>20</v>
      </c>
      <c r="W3" s="146" t="s">
        <v>21</v>
      </c>
      <c r="X3" s="146" t="s">
        <v>38</v>
      </c>
      <c r="Y3" s="117" t="s">
        <v>22</v>
      </c>
      <c r="Z3" s="152" t="s">
        <v>43</v>
      </c>
      <c r="AA3" s="116" t="s">
        <v>20</v>
      </c>
      <c r="AB3" s="146" t="s">
        <v>21</v>
      </c>
      <c r="AC3" s="147" t="s">
        <v>38</v>
      </c>
      <c r="AD3" s="147" t="s">
        <v>22</v>
      </c>
      <c r="AE3" s="151" t="s">
        <v>43</v>
      </c>
    </row>
    <row r="4" spans="1:31" ht="15" thickBot="1">
      <c r="A4" s="119" t="s">
        <v>8</v>
      </c>
      <c r="B4" s="186">
        <v>2.4042000000000001E-4</v>
      </c>
      <c r="C4" s="253"/>
      <c r="D4" s="253" t="s">
        <v>26</v>
      </c>
      <c r="E4" s="259">
        <v>846.42</v>
      </c>
      <c r="F4" s="119" t="s">
        <v>8</v>
      </c>
      <c r="G4" s="177">
        <v>13.137</v>
      </c>
      <c r="H4" s="178">
        <v>7.7624000000000004</v>
      </c>
      <c r="I4" s="178">
        <v>5.2770000000000001</v>
      </c>
      <c r="J4" s="178">
        <v>9.7600000000000006E-2</v>
      </c>
      <c r="K4" s="177">
        <v>11.777900000000001</v>
      </c>
      <c r="L4" s="111"/>
      <c r="M4" s="120">
        <f t="shared" ref="M4:M16" si="0">$C$3</f>
        <v>2024</v>
      </c>
      <c r="N4" s="121"/>
      <c r="O4" s="122" t="s">
        <v>26</v>
      </c>
      <c r="P4" s="123" cm="1">
        <f t="array" aca="1" ref="P4" ca="1">IF(INDIRECT(ADDRESS(ROW()*3-ROW($M$4)-ROW($F$4),COLUMN($E$2)))=0,"",INDIRECT(ADDRESS(ROW()*3-ROW($M$4)-ROW($F$4),COLUMN($E$2))))</f>
        <v>846.42</v>
      </c>
      <c r="Q4" s="124" cm="1">
        <f t="array" aca="1" ref="Q4" ca="1">IF(INDIRECT(ADDRESS(ROW()*3-ROW($M$4)-ROW($F$4),COLUMN(G$3)))=0,"",INDIRECT(ADDRESS(ROW()*3-ROW($M$4)-ROW($F$4),COLUMN(G$3))))</f>
        <v>13.137</v>
      </c>
      <c r="R4" s="125" cm="1">
        <f t="array" aca="1" ref="R4" ca="1">IF(INDIRECT(ADDRESS(ROW()*3-ROW($M$4)-ROW($F$4),COLUMN(H$3)))=0,"",INDIRECT(ADDRESS(ROW()*3-ROW($M$4)-ROW($F$4),COLUMN(H$3))))</f>
        <v>7.7624000000000004</v>
      </c>
      <c r="S4" s="125" cm="1">
        <f t="array" aca="1" ref="S4" ca="1">IF(INDIRECT(ADDRESS(ROW()*3-ROW($M$4)-ROW($F$4),COLUMN(I$3)))=0,"",INDIRECT(ADDRESS(ROW()*3-ROW($M$4)-ROW($F$4),COLUMN(I$3))))</f>
        <v>5.2770000000000001</v>
      </c>
      <c r="T4" s="142" cm="1">
        <f t="array" aca="1" ref="T4" ca="1">IF(INDIRECT(ADDRESS(ROW()*3-ROW($M$4)-ROW($F$4),COLUMN(J$3)))=0,"",INDIRECT(ADDRESS(ROW()*3-ROW($M$4)-ROW($F$4),COLUMN(J$3))))</f>
        <v>9.7600000000000006E-2</v>
      </c>
      <c r="U4" s="171" cm="1">
        <f t="array" aca="1" ref="U4" ca="1">IF(INDIRECT(ADDRESS(ROW()*3-ROW($M$4)-ROW($F$4),COLUMN(K$3)))=0,"",INDIRECT(ADDRESS(ROW()*3-ROW($M$4)-ROW($F$4),COLUMN(K$3))))</f>
        <v>11.777900000000001</v>
      </c>
      <c r="V4" s="124" cm="1">
        <f t="array" aca="1" ref="V4" ca="1">IF(INDIRECT(ADDRESS(ROW()*3-ROW($M$4)-ROW($F$4)+1,COLUMN(G$3)))=0,"",INDIRECT(ADDRESS(ROW()*3-ROW($M$4)-ROW($F$4)+1,COLUMN(G$3))))</f>
        <v>13.513</v>
      </c>
      <c r="W4" s="125" cm="1">
        <f t="array" aca="1" ref="W4" ca="1">IF(INDIRECT(ADDRESS(ROW()*3-ROW($M$4)-ROW($F$4)+1,COLUMN(H$3)))=0,"",INDIRECT(ADDRESS(ROW()*3-ROW($M$4)-ROW($F$4)+1,COLUMN(H$3))))</f>
        <v>7.9846000000000004</v>
      </c>
      <c r="X4" s="125" cm="1">
        <f t="array" aca="1" ref="X4" ca="1">IF(INDIRECT(ADDRESS(ROW()*3-ROW($M$4)-ROW($F$4)+1,COLUMN(I$3)))=0,"",INDIRECT(ADDRESS(ROW()*3-ROW($M$4)-ROW($F$4)+1,COLUMN(I$3))))</f>
        <v>5.4279999999999999</v>
      </c>
      <c r="Y4" s="142" cm="1">
        <f t="array" aca="1" ref="Y4" ca="1">IF(INDIRECT(ADDRESS(ROW()*3-ROW($M$4)-ROW($F$4)+1,COLUMN(J$3)))=0,"",INDIRECT(ADDRESS(ROW()*3-ROW($M$4)-ROW($F$4)+1,COLUMN(J$3))))</f>
        <v>0.1004</v>
      </c>
      <c r="Z4" s="171" cm="1">
        <f t="array" aca="1" ref="Z4" ca="1">IF(INDIRECT(ADDRESS(ROW()*3-ROW($M$4)-ROW($F$4)+1,COLUMN(K$3)))=0,"",INDIRECT(ADDRESS(ROW()*3-ROW($M$4)-ROW($F$4)+1,COLUMN(K$3))))</f>
        <v>12.1296</v>
      </c>
      <c r="AA4" s="124" cm="1">
        <f t="array" aca="1" ref="AA4" ca="1">IF(INDIRECT(ADDRESS(ROW()*3-ROW($M$4)-ROW($F$4)+2,COLUMN(G$3)))=0,"",INDIRECT(ADDRESS(ROW()*3-ROW($M$4)-ROW($F$4)+2,COLUMN(G$3))))</f>
        <v>13.914</v>
      </c>
      <c r="AB4" s="125" cm="1">
        <f t="array" aca="1" ref="AB4" ca="1">IF(INDIRECT(ADDRESS(ROW()*3-ROW($M$4)-ROW($F$4)+2,COLUMN(H$3)))=0,"",INDIRECT(ADDRESS(ROW()*3-ROW($M$4)-ROW($F$4)+2,COLUMN(H$3))))</f>
        <v>8.2215000000000007</v>
      </c>
      <c r="AC4" s="125" cm="1">
        <f t="array" aca="1" ref="AC4" ca="1">IF(INDIRECT(ADDRESS(ROW()*3-ROW($M$4)-ROW($F$4)+2,COLUMN(I$3)))=0,"",INDIRECT(ADDRESS(ROW()*3-ROW($M$4)-ROW($F$4)+2,COLUMN(I$3))))</f>
        <v>5.5891000000000002</v>
      </c>
      <c r="AD4" s="142" cm="1">
        <f t="array" aca="1" ref="AD4" ca="1">IF(INDIRECT(ADDRESS(ROW()*3-ROW($M$4)-ROW($F$4)+2,COLUMN(J$3)))=0,"",INDIRECT(ADDRESS(ROW()*3-ROW($M$4)-ROW($F$4)+2,COLUMN(J$3))))</f>
        <v>0.10340000000000001</v>
      </c>
      <c r="AE4" s="171" cm="1">
        <f t="array" aca="1" ref="AE4" ca="1">IF(INDIRECT(ADDRESS(ROW()*3-ROW($M$4)-ROW($F$4)+2,COLUMN(K$3)))=0,"",INDIRECT(ADDRESS(ROW()*3-ROW($M$4)-ROW($F$4)+2,COLUMN(K$3))))</f>
        <v>12.510999999999999</v>
      </c>
    </row>
    <row r="5" spans="1:31" ht="15" thickBot="1">
      <c r="A5" s="119" t="s">
        <v>9</v>
      </c>
      <c r="B5" s="186">
        <v>2.4729999999999999E-4</v>
      </c>
      <c r="C5" s="254"/>
      <c r="D5" s="254"/>
      <c r="E5" s="259"/>
      <c r="F5" s="119" t="s">
        <v>9</v>
      </c>
      <c r="G5" s="177">
        <v>13.513</v>
      </c>
      <c r="H5" s="178">
        <v>7.9846000000000004</v>
      </c>
      <c r="I5" s="178">
        <v>5.4279999999999999</v>
      </c>
      <c r="J5" s="178">
        <v>0.1004</v>
      </c>
      <c r="K5" s="177">
        <v>12.1296</v>
      </c>
      <c r="L5" s="111"/>
      <c r="M5" s="120">
        <f t="shared" si="0"/>
        <v>2024</v>
      </c>
      <c r="N5" s="121" t="s">
        <v>26</v>
      </c>
      <c r="O5" s="122" t="s">
        <v>27</v>
      </c>
      <c r="P5" s="123" cm="1">
        <f t="array" aca="1" ref="P5" ca="1">IF(INDIRECT(ADDRESS(ROW()*3-ROW($M$4)-ROW($F$4),COLUMN($E$2)))=0,"",INDIRECT(ADDRESS(ROW()*3-ROW($M$4)-ROW($F$4),COLUMN($E$2))))</f>
        <v>813.57</v>
      </c>
      <c r="Q5" s="124" cm="1">
        <f t="array" aca="1" ref="Q5" ca="1">IF(INDIRECT(ADDRESS(ROW()*3-ROW($M$4)-ROW($F$4),COLUMN(G$3)))=0,"",INDIRECT(ADDRESS(ROW()*3-ROW($M$4)-ROW($F$4),COLUMN(G$3))))</f>
        <v>12.394</v>
      </c>
      <c r="R5" s="125" cm="1">
        <f t="array" aca="1" ref="R5" ca="1">IF(INDIRECT(ADDRESS(ROW()*3-ROW($M$4)-ROW($F$4),COLUMN(H$3)))=0,"",INDIRECT(ADDRESS(ROW()*3-ROW($M$4)-ROW($F$4),COLUMN(H$3))))</f>
        <v>7.4084000000000003</v>
      </c>
      <c r="S5" s="125" cm="1">
        <f t="array" aca="1" ref="S5" ca="1">IF(INDIRECT(ADDRESS(ROW()*3-ROW($M$4)-ROW($F$4),COLUMN(I$3)))=0,"",INDIRECT(ADDRESS(ROW()*3-ROW($M$4)-ROW($F$4),COLUMN(I$3))))</f>
        <v>4.8685999999999998</v>
      </c>
      <c r="T5" s="142" cm="1">
        <f t="array" aca="1" ref="T5" ca="1">IF(INDIRECT(ADDRESS(ROW()*3-ROW($M$4)-ROW($F$4),COLUMN(J$3)))=0,"",INDIRECT(ADDRESS(ROW()*3-ROW($M$4)-ROW($F$4),COLUMN(J$3))))</f>
        <v>0.11700000000000001</v>
      </c>
      <c r="U5" s="171" cm="1">
        <f t="array" aca="1" ref="U5" ca="1">IF(INDIRECT(ADDRESS(ROW()*3-ROW($M$4)-ROW($F$4),COLUMN(K$3)))=0,"",INDIRECT(ADDRESS(ROW()*3-ROW($M$4)-ROW($F$4),COLUMN(K$3))))</f>
        <v>11.368499999999999</v>
      </c>
      <c r="V5" s="124" cm="1">
        <f t="array" aca="1" ref="V5" ca="1">IF(INDIRECT(ADDRESS(ROW()*3-ROW($M$4)-ROW($F$4)+1,COLUMN(G$3)))=0,"",INDIRECT(ADDRESS(ROW()*3-ROW($M$4)-ROW($F$4)+1,COLUMN(G$3))))</f>
        <v>12.573700000000001</v>
      </c>
      <c r="W5" s="125" cm="1">
        <f t="array" aca="1" ref="W5" ca="1">IF(INDIRECT(ADDRESS(ROW()*3-ROW($M$4)-ROW($F$4)+1,COLUMN(H$3)))=0,"",INDIRECT(ADDRESS(ROW()*3-ROW($M$4)-ROW($F$4)+1,COLUMN(H$3))))</f>
        <v>7.5157999999999996</v>
      </c>
      <c r="X5" s="125" cm="1">
        <f t="array" aca="1" ref="X5" ca="1">IF(INDIRECT(ADDRESS(ROW()*3-ROW($M$4)-ROW($F$4)+1,COLUMN(I$3)))=0,"",INDIRECT(ADDRESS(ROW()*3-ROW($M$4)-ROW($F$4)+1,COLUMN(I$3))))</f>
        <v>4.9391999999999996</v>
      </c>
      <c r="Y5" s="142" cm="1">
        <f t="array" aca="1" ref="Y5" ca="1">IF(INDIRECT(ADDRESS(ROW()*3-ROW($M$4)-ROW($F$4)+1,COLUMN(J$3)))=0,"",INDIRECT(ADDRESS(ROW()*3-ROW($M$4)-ROW($F$4)+1,COLUMN(J$3))))</f>
        <v>0.1187</v>
      </c>
      <c r="Z5" s="171" cm="1">
        <f t="array" aca="1" ref="Z5" ca="1">IF(INDIRECT(ADDRESS(ROW()*3-ROW($M$4)-ROW($F$4)+1,COLUMN(K$3)))=0,"",INDIRECT(ADDRESS(ROW()*3-ROW($M$4)-ROW($F$4)+1,COLUMN(K$3))))</f>
        <v>11.534000000000001</v>
      </c>
      <c r="AA5" s="124" cm="1">
        <f t="array" aca="1" ref="AA5" ca="1">IF(INDIRECT(ADDRESS(ROW()*3-ROW($M$4)-ROW($F$4)+2,COLUMN(G$3)))=0,"",INDIRECT(ADDRESS(ROW()*3-ROW($M$4)-ROW($F$4)+2,COLUMN(G$3))))</f>
        <v>12.754</v>
      </c>
      <c r="AB5" s="125" cm="1">
        <f t="array" aca="1" ref="AB5" ca="1">IF(INDIRECT(ADDRESS(ROW()*3-ROW($M$4)-ROW($F$4)+2,COLUMN(H$3)))=0,"",INDIRECT(ADDRESS(ROW()*3-ROW($M$4)-ROW($F$4)+2,COLUMN(H$3))))</f>
        <v>7.6235999999999997</v>
      </c>
      <c r="AC5" s="125" cm="1">
        <f t="array" aca="1" ref="AC5" ca="1">IF(INDIRECT(ADDRESS(ROW()*3-ROW($M$4)-ROW($F$4)+2,COLUMN(I$3)))=0,"",INDIRECT(ADDRESS(ROW()*3-ROW($M$4)-ROW($F$4)+2,COLUMN(I$3))))</f>
        <v>5.01</v>
      </c>
      <c r="AD5" s="142" cm="1">
        <f t="array" aca="1" ref="AD5" ca="1">IF(INDIRECT(ADDRESS(ROW()*3-ROW($M$4)-ROW($F$4)+2,COLUMN(J$3)))=0,"",INDIRECT(ADDRESS(ROW()*3-ROW($M$4)-ROW($F$4)+2,COLUMN(J$3))))</f>
        <v>0.12039999999999999</v>
      </c>
      <c r="AE5" s="171" cm="1">
        <f t="array" aca="1" ref="AE5" ca="1">IF(INDIRECT(ADDRESS(ROW()*3-ROW($M$4)-ROW($F$4)+2,COLUMN(K$3)))=0,"",INDIRECT(ADDRESS(ROW()*3-ROW($M$4)-ROW($F$4)+2,COLUMN(K$3))))</f>
        <v>11.7044</v>
      </c>
    </row>
    <row r="6" spans="1:31" ht="15" thickBot="1">
      <c r="A6" s="119" t="s">
        <v>10</v>
      </c>
      <c r="B6" s="186">
        <v>2.5463999999999999E-4</v>
      </c>
      <c r="C6" s="255"/>
      <c r="D6" s="255"/>
      <c r="E6" s="259"/>
      <c r="F6" s="119" t="s">
        <v>10</v>
      </c>
      <c r="G6" s="177">
        <v>13.914</v>
      </c>
      <c r="H6" s="178">
        <v>8.2215000000000007</v>
      </c>
      <c r="I6" s="178">
        <v>5.5891000000000002</v>
      </c>
      <c r="J6" s="178">
        <v>0.10340000000000001</v>
      </c>
      <c r="K6" s="177">
        <v>12.510999999999999</v>
      </c>
      <c r="L6" s="111"/>
      <c r="M6" s="120">
        <f t="shared" si="0"/>
        <v>2024</v>
      </c>
      <c r="N6" s="121" t="s">
        <v>27</v>
      </c>
      <c r="O6" s="122" t="s">
        <v>28</v>
      </c>
      <c r="P6" s="123" cm="1">
        <f t="array" aca="1" ref="P6" ca="1">IF(INDIRECT(ADDRESS(ROW()*3-ROW($M$4)-ROW($F$4),COLUMN($E$2)))=0,"",INDIRECT(ADDRESS(ROW()*3-ROW($M$4)-ROW($F$4),COLUMN($E$2))))</f>
        <v>777.45</v>
      </c>
      <c r="Q6" s="124" cm="1">
        <f t="array" aca="1" ref="Q6" ca="1">IF(INDIRECT(ADDRESS(ROW()*3-ROW($M$4)-ROW($F$4),COLUMN(G$3)))=0,"",INDIRECT(ADDRESS(ROW()*3-ROW($M$4)-ROW($F$4),COLUMN(G$3))))</f>
        <v>11.5223</v>
      </c>
      <c r="R6" s="125" cm="1">
        <f t="array" aca="1" ref="R6" ca="1">IF(INDIRECT(ADDRESS(ROW()*3-ROW($M$4)-ROW($F$4),COLUMN(H$3)))=0,"",INDIRECT(ADDRESS(ROW()*3-ROW($M$4)-ROW($F$4),COLUMN(H$3))))</f>
        <v>7.3300999999999998</v>
      </c>
      <c r="S6" s="125" cm="1">
        <f t="array" aca="1" ref="S6" ca="1">IF(INDIRECT(ADDRESS(ROW()*3-ROW($M$4)-ROW($F$4),COLUMN(I$3)))=0,"",INDIRECT(ADDRESS(ROW()*3-ROW($M$4)-ROW($F$4),COLUMN(I$3))))</f>
        <v>4.0667</v>
      </c>
      <c r="T6" s="142" cm="1">
        <f t="array" aca="1" ref="T6" ca="1">IF(INDIRECT(ADDRESS(ROW()*3-ROW($M$4)-ROW($F$4),COLUMN(J$3)))=0,"",INDIRECT(ADDRESS(ROW()*3-ROW($M$4)-ROW($F$4),COLUMN(J$3))))</f>
        <v>0.1255</v>
      </c>
      <c r="U6" s="171" cm="1">
        <f t="array" aca="1" ref="U6" ca="1">IF(INDIRECT(ADDRESS(ROW()*3-ROW($M$4)-ROW($F$4),COLUMN(K$3)))=0,"",INDIRECT(ADDRESS(ROW()*3-ROW($M$4)-ROW($F$4),COLUMN(K$3))))</f>
        <v>10.3832</v>
      </c>
      <c r="V6" s="124" cm="1">
        <f t="array" aca="1" ref="V6" ca="1">IF(INDIRECT(ADDRESS(ROW()*3-ROW($M$4)-ROW($F$4)+1,COLUMN(G$3)))=0,"",INDIRECT(ADDRESS(ROW()*3-ROW($M$4)-ROW($F$4)+1,COLUMN(G$3))))</f>
        <v>11.689399999999999</v>
      </c>
      <c r="W6" s="125" cm="1">
        <f t="array" aca="1" ref="W6" ca="1">IF(INDIRECT(ADDRESS(ROW()*3-ROW($M$4)-ROW($F$4)+1,COLUMN(H$3)))=0,"",INDIRECT(ADDRESS(ROW()*3-ROW($M$4)-ROW($F$4)+1,COLUMN(H$3))))</f>
        <v>7.4364999999999997</v>
      </c>
      <c r="X6" s="125" cm="1">
        <f t="array" aca="1" ref="X6" ca="1">IF(INDIRECT(ADDRESS(ROW()*3-ROW($M$4)-ROW($F$4)+1,COLUMN(I$3)))=0,"",INDIRECT(ADDRESS(ROW()*3-ROW($M$4)-ROW($F$4)+1,COLUMN(I$3))))</f>
        <v>4.1256000000000004</v>
      </c>
      <c r="Y6" s="142" cm="1">
        <f t="array" aca="1" ref="Y6" ca="1">IF(INDIRECT(ADDRESS(ROW()*3-ROW($M$4)-ROW($F$4)+1,COLUMN(J$3)))=0,"",INDIRECT(ADDRESS(ROW()*3-ROW($M$4)-ROW($F$4)+1,COLUMN(J$3))))</f>
        <v>0.1273</v>
      </c>
      <c r="Z6" s="171" cm="1">
        <f t="array" aca="1" ref="Z6" ca="1">IF(INDIRECT(ADDRESS(ROW()*3-ROW($M$4)-ROW($F$4)+1,COLUMN(K$3)))=0,"",INDIRECT(ADDRESS(ROW()*3-ROW($M$4)-ROW($F$4)+1,COLUMN(K$3))))</f>
        <v>10.534599999999999</v>
      </c>
      <c r="AA6" s="124" cm="1">
        <f t="array" aca="1" ref="AA6" ca="1">IF(INDIRECT(ADDRESS(ROW()*3-ROW($M$4)-ROW($F$4)+2,COLUMN(G$3)))=0,"",INDIRECT(ADDRESS(ROW()*3-ROW($M$4)-ROW($F$4)+2,COLUMN(G$3))))</f>
        <v>11.856999999999999</v>
      </c>
      <c r="AB6" s="125" cm="1">
        <f t="array" aca="1" ref="AB6" ca="1">IF(INDIRECT(ADDRESS(ROW()*3-ROW($M$4)-ROW($F$4)+2,COLUMN(H$3)))=0,"",INDIRECT(ADDRESS(ROW()*3-ROW($M$4)-ROW($F$4)+2,COLUMN(H$3))))</f>
        <v>7.5430999999999999</v>
      </c>
      <c r="AC6" s="125" cm="1">
        <f t="array" aca="1" ref="AC6" ca="1">IF(INDIRECT(ADDRESS(ROW()*3-ROW($M$4)-ROW($F$4)+2,COLUMN(I$3)))=0,"",INDIRECT(ADDRESS(ROW()*3-ROW($M$4)-ROW($F$4)+2,COLUMN(I$3))))</f>
        <v>4.1848000000000001</v>
      </c>
      <c r="AD6" s="142" cm="1">
        <f t="array" aca="1" ref="AD6" ca="1">IF(INDIRECT(ADDRESS(ROW()*3-ROW($M$4)-ROW($F$4)+2,COLUMN(J$3)))=0,"",INDIRECT(ADDRESS(ROW()*3-ROW($M$4)-ROW($F$4)+2,COLUMN(J$3))))</f>
        <v>0.12909999999999999</v>
      </c>
      <c r="AE6" s="171" cm="1">
        <f t="array" aca="1" ref="AE6" ca="1">IF(INDIRECT(ADDRESS(ROW()*3-ROW($M$4)-ROW($F$4)+2,COLUMN(K$3)))=0,"",INDIRECT(ADDRESS(ROW()*3-ROW($M$4)-ROW($F$4)+2,COLUMN(K$3))))</f>
        <v>10.691800000000001</v>
      </c>
    </row>
    <row r="7" spans="1:31" ht="15" thickBot="1">
      <c r="A7" s="119" t="s">
        <v>8</v>
      </c>
      <c r="B7" s="187">
        <v>2.4133E-4</v>
      </c>
      <c r="C7" s="253" t="s">
        <v>26</v>
      </c>
      <c r="D7" s="253" t="s">
        <v>27</v>
      </c>
      <c r="E7" s="256">
        <v>813.57</v>
      </c>
      <c r="F7" s="119" t="s">
        <v>8</v>
      </c>
      <c r="G7" s="181">
        <v>12.394</v>
      </c>
      <c r="H7" s="182">
        <v>7.4084000000000003</v>
      </c>
      <c r="I7" s="182">
        <v>4.8685999999999998</v>
      </c>
      <c r="J7" s="182">
        <v>0.11700000000000001</v>
      </c>
      <c r="K7" s="177">
        <v>11.368499999999999</v>
      </c>
      <c r="L7" s="111"/>
      <c r="M7" s="120">
        <f t="shared" si="0"/>
        <v>2024</v>
      </c>
      <c r="N7" s="121" t="s">
        <v>28</v>
      </c>
      <c r="O7" s="122" t="s">
        <v>29</v>
      </c>
      <c r="P7" s="123" cm="1">
        <f t="array" aca="1" ref="P7" ca="1">IF(INDIRECT(ADDRESS(ROW()*3-ROW($M$4)-ROW($F$4),COLUMN($E$2)))=0,"",INDIRECT(ADDRESS(ROW()*3-ROW($M$4)-ROW($F$4),COLUMN($E$2))))</f>
        <v>795.31</v>
      </c>
      <c r="Q7" s="124" cm="1">
        <f t="array" aca="1" ref="Q7" ca="1">IF(INDIRECT(ADDRESS(ROW()*3-ROW($M$4)-ROW($F$4),COLUMN(G$3)))=0,"",INDIRECT(ADDRESS(ROW()*3-ROW($M$4)-ROW($F$4),COLUMN(G$3))))</f>
        <v>11.9533</v>
      </c>
      <c r="R7" s="125" cm="1">
        <f t="array" aca="1" ref="R7" ca="1">IF(INDIRECT(ADDRESS(ROW()*3-ROW($M$4)-ROW($F$4),COLUMN(H$3)))=0,"",INDIRECT(ADDRESS(ROW()*3-ROW($M$4)-ROW($F$4),COLUMN(H$3))))</f>
        <v>7.3597999999999999</v>
      </c>
      <c r="S7" s="125" cm="1">
        <f t="array" aca="1" ref="S7" ca="1">IF(INDIRECT(ADDRESS(ROW()*3-ROW($M$4)-ROW($F$4),COLUMN(I$3)))=0,"",INDIRECT(ADDRESS(ROW()*3-ROW($M$4)-ROW($F$4),COLUMN(I$3))))</f>
        <v>4.4645999999999999</v>
      </c>
      <c r="T7" s="142" cm="1">
        <f t="array" aca="1" ref="T7" ca="1">IF(INDIRECT(ADDRESS(ROW()*3-ROW($M$4)-ROW($F$4),COLUMN(J$3)))=0,"",INDIRECT(ADDRESS(ROW()*3-ROW($M$4)-ROW($F$4),COLUMN(J$3))))</f>
        <v>0.12889999999999999</v>
      </c>
      <c r="U7" s="171" cm="1">
        <f t="array" aca="1" ref="U7" ca="1">IF(INDIRECT(ADDRESS(ROW()*3-ROW($M$4)-ROW($F$4),COLUMN(K$3)))=0,"",INDIRECT(ADDRESS(ROW()*3-ROW($M$4)-ROW($F$4),COLUMN(K$3))))</f>
        <v>11.035399999999999</v>
      </c>
      <c r="V7" s="124" cm="1">
        <f t="array" aca="1" ref="V7" ca="1">IF(INDIRECT(ADDRESS(ROW()*3-ROW($M$4)-ROW($F$4)+1,COLUMN(G$3)))=0,"",INDIRECT(ADDRESS(ROW()*3-ROW($M$4)-ROW($F$4)+1,COLUMN(G$3))))</f>
        <v>12.1267</v>
      </c>
      <c r="W7" s="125" cm="1">
        <f t="array" aca="1" ref="W7" ca="1">IF(INDIRECT(ADDRESS(ROW()*3-ROW($M$4)-ROW($F$4)+1,COLUMN(H$3)))=0,"",INDIRECT(ADDRESS(ROW()*3-ROW($M$4)-ROW($F$4)+1,COLUMN(H$3))))</f>
        <v>7.4665999999999997</v>
      </c>
      <c r="X7" s="125" cm="1">
        <f t="array" aca="1" ref="X7" ca="1">IF(INDIRECT(ADDRESS(ROW()*3-ROW($M$4)-ROW($F$4)+1,COLUMN(I$3)))=0,"",INDIRECT(ADDRESS(ROW()*3-ROW($M$4)-ROW($F$4)+1,COLUMN(I$3))))</f>
        <v>4.5293999999999999</v>
      </c>
      <c r="Y7" s="142" cm="1">
        <f t="array" aca="1" ref="Y7" ca="1">IF(INDIRECT(ADDRESS(ROW()*3-ROW($M$4)-ROW($F$4)+1,COLUMN(J$3)))=0,"",INDIRECT(ADDRESS(ROW()*3-ROW($M$4)-ROW($F$4)+1,COLUMN(J$3))))</f>
        <v>0.13070000000000001</v>
      </c>
      <c r="Z7" s="171" cm="1">
        <f t="array" aca="1" ref="Z7" ca="1">IF(INDIRECT(ADDRESS(ROW()*3-ROW($M$4)-ROW($F$4)+1,COLUMN(K$3)))=0,"",INDIRECT(ADDRESS(ROW()*3-ROW($M$4)-ROW($F$4)+1,COLUMN(K$3))))</f>
        <v>11.196099999999999</v>
      </c>
      <c r="AA7" s="124" cm="1">
        <f t="array" aca="1" ref="AA7" ca="1">IF(INDIRECT(ADDRESS(ROW()*3-ROW($M$4)-ROW($F$4)+2,COLUMN(G$3)))=0,"",INDIRECT(ADDRESS(ROW()*3-ROW($M$4)-ROW($F$4)+2,COLUMN(G$3))))</f>
        <v>12.3005</v>
      </c>
      <c r="AB7" s="125" cm="1">
        <f t="array" aca="1" ref="AB7" ca="1">IF(INDIRECT(ADDRESS(ROW()*3-ROW($M$4)-ROW($F$4)+2,COLUMN(H$3)))=0,"",INDIRECT(ADDRESS(ROW()*3-ROW($M$4)-ROW($F$4)+2,COLUMN(H$3))))</f>
        <v>7.5735999999999999</v>
      </c>
      <c r="AC7" s="125" cm="1">
        <f t="array" aca="1" ref="AC7" ca="1">IF(INDIRECT(ADDRESS(ROW()*3-ROW($M$4)-ROW($F$4)+2,COLUMN(I$3)))=0,"",INDIRECT(ADDRESS(ROW()*3-ROW($M$4)-ROW($F$4)+2,COLUMN(I$3))))</f>
        <v>4.5942999999999996</v>
      </c>
      <c r="AD7" s="142" cm="1">
        <f t="array" aca="1" ref="AD7" ca="1">IF(INDIRECT(ADDRESS(ROW()*3-ROW($M$4)-ROW($F$4)+2,COLUMN(J$3)))=0,"",INDIRECT(ADDRESS(ROW()*3-ROW($M$4)-ROW($F$4)+2,COLUMN(J$3))))</f>
        <v>0.1326</v>
      </c>
      <c r="AE7" s="171" cm="1">
        <f t="array" aca="1" ref="AE7" ca="1">IF(INDIRECT(ADDRESS(ROW()*3-ROW($M$4)-ROW($F$4)+2,COLUMN(K$3)))=0,"",INDIRECT(ADDRESS(ROW()*3-ROW($M$4)-ROW($F$4)+2,COLUMN(K$3))))</f>
        <v>11.3613</v>
      </c>
    </row>
    <row r="8" spans="1:31" ht="15" thickBot="1">
      <c r="A8" s="119" t="s">
        <v>9</v>
      </c>
      <c r="B8" s="187">
        <v>2.4483000000000003E-4</v>
      </c>
      <c r="C8" s="254"/>
      <c r="D8" s="254"/>
      <c r="E8" s="257"/>
      <c r="F8" s="119" t="s">
        <v>9</v>
      </c>
      <c r="G8" s="181">
        <v>12.573700000000001</v>
      </c>
      <c r="H8" s="182">
        <v>7.5157999999999996</v>
      </c>
      <c r="I8" s="182">
        <v>4.9391999999999996</v>
      </c>
      <c r="J8" s="182">
        <v>0.1187</v>
      </c>
      <c r="K8" s="177">
        <v>11.534000000000001</v>
      </c>
      <c r="L8" s="111"/>
      <c r="M8" s="120">
        <f t="shared" si="0"/>
        <v>2024</v>
      </c>
      <c r="N8" s="121" t="s">
        <v>29</v>
      </c>
      <c r="O8" s="122" t="s">
        <v>30</v>
      </c>
      <c r="P8" s="123" cm="1">
        <f t="array" aca="1" ref="P8" ca="1">IF(INDIRECT(ADDRESS(ROW()*3-ROW($M$4)-ROW($F$4),COLUMN($E$2)))=0,"",INDIRECT(ADDRESS(ROW()*3-ROW($M$4)-ROW($F$4),COLUMN($E$2))))</f>
        <v>805.95</v>
      </c>
      <c r="Q8" s="124" cm="1">
        <f t="array" aca="1" ref="Q8" ca="1">IF(INDIRECT(ADDRESS(ROW()*3-ROW($M$4)-ROW($F$4),COLUMN(G$3)))=0,"",INDIRECT(ADDRESS(ROW()*3-ROW($M$4)-ROW($F$4),COLUMN(G$3))))</f>
        <v>12.210100000000001</v>
      </c>
      <c r="R8" s="125" cm="1">
        <f t="array" aca="1" ref="R8" ca="1">IF(INDIRECT(ADDRESS(ROW()*3-ROW($M$4)-ROW($F$4),COLUMN(H$3)))=0,"",INDIRECT(ADDRESS(ROW()*3-ROW($M$4)-ROW($F$4),COLUMN(H$3))))</f>
        <v>6.9273999999999996</v>
      </c>
      <c r="S8" s="125" cm="1">
        <f t="array" aca="1" ref="S8" ca="1">IF(INDIRECT(ADDRESS(ROW()*3-ROW($M$4)-ROW($F$4),COLUMN(I$3)))=0,"",INDIRECT(ADDRESS(ROW()*3-ROW($M$4)-ROW($F$4),COLUMN(I$3))))</f>
        <v>5.1689999999999996</v>
      </c>
      <c r="T8" s="142" cm="1">
        <f t="array" aca="1" ref="T8" ca="1">IF(INDIRECT(ADDRESS(ROW()*3-ROW($M$4)-ROW($F$4),COLUMN(J$3)))=0,"",INDIRECT(ADDRESS(ROW()*3-ROW($M$4)-ROW($F$4),COLUMN(J$3))))</f>
        <v>0.1137</v>
      </c>
      <c r="U8" s="171" cm="1">
        <f t="array" aca="1" ref="U8" ca="1">IF(INDIRECT(ADDRESS(ROW()*3-ROW($M$4)-ROW($F$4),COLUMN(K$3)))=0,"",INDIRECT(ADDRESS(ROW()*3-ROW($M$4)-ROW($F$4),COLUMN(K$3))))</f>
        <v>11.2081</v>
      </c>
      <c r="V8" s="124" cm="1">
        <f t="array" aca="1" ref="V8" ca="1">IF(INDIRECT(ADDRESS(ROW()*3-ROW($M$4)-ROW($F$4)+1,COLUMN(G$3)))=0,"",INDIRECT(ADDRESS(ROW()*3-ROW($M$4)-ROW($F$4)+1,COLUMN(G$3))))</f>
        <v>12.3872</v>
      </c>
      <c r="W8" s="125" cm="1">
        <f t="array" aca="1" ref="W8" ca="1">IF(INDIRECT(ADDRESS(ROW()*3-ROW($M$4)-ROW($F$4)+1,COLUMN(H$3)))=0,"",INDIRECT(ADDRESS(ROW()*3-ROW($M$4)-ROW($F$4)+1,COLUMN(H$3))))</f>
        <v>7.0278999999999998</v>
      </c>
      <c r="X8" s="125" cm="1">
        <f t="array" aca="1" ref="X8" ca="1">IF(INDIRECT(ADDRESS(ROW()*3-ROW($M$4)-ROW($F$4)+1,COLUMN(I$3)))=0,"",INDIRECT(ADDRESS(ROW()*3-ROW($M$4)-ROW($F$4)+1,COLUMN(I$3))))</f>
        <v>5.2439999999999998</v>
      </c>
      <c r="Y8" s="142" cm="1">
        <f t="array" aca="1" ref="Y8" ca="1">IF(INDIRECT(ADDRESS(ROW()*3-ROW($M$4)-ROW($F$4)+1,COLUMN(J$3)))=0,"",INDIRECT(ADDRESS(ROW()*3-ROW($M$4)-ROW($F$4)+1,COLUMN(J$3))))</f>
        <v>0.1153</v>
      </c>
      <c r="Z8" s="171" cm="1">
        <f t="array" aca="1" ref="Z8" ca="1">IF(INDIRECT(ADDRESS(ROW()*3-ROW($M$4)-ROW($F$4)+1,COLUMN(K$3)))=0,"",INDIRECT(ADDRESS(ROW()*3-ROW($M$4)-ROW($F$4)+1,COLUMN(K$3))))</f>
        <v>11.3713</v>
      </c>
      <c r="AA8" s="124" cm="1">
        <f t="array" aca="1" ref="AA8" ca="1">IF(INDIRECT(ADDRESS(ROW()*3-ROW($M$4)-ROW($F$4)+2,COLUMN(G$3)))=0,"",INDIRECT(ADDRESS(ROW()*3-ROW($M$4)-ROW($F$4)+2,COLUMN(G$3))))</f>
        <v>12.5648</v>
      </c>
      <c r="AB8" s="125" cm="1">
        <f t="array" aca="1" ref="AB8" ca="1">IF(INDIRECT(ADDRESS(ROW()*3-ROW($M$4)-ROW($F$4)+2,COLUMN(H$3)))=0,"",INDIRECT(ADDRESS(ROW()*3-ROW($M$4)-ROW($F$4)+2,COLUMN(H$3))))</f>
        <v>7.1285999999999996</v>
      </c>
      <c r="AC8" s="125" cm="1">
        <f t="array" aca="1" ref="AC8" ca="1">IF(INDIRECT(ADDRESS(ROW()*3-ROW($M$4)-ROW($F$4)+2,COLUMN(I$3)))=0,"",INDIRECT(ADDRESS(ROW()*3-ROW($M$4)-ROW($F$4)+2,COLUMN(I$3))))</f>
        <v>5.3192000000000004</v>
      </c>
      <c r="AD8" s="142" cm="1">
        <f t="array" aca="1" ref="AD8" ca="1">IF(INDIRECT(ADDRESS(ROW()*3-ROW($M$4)-ROW($F$4)+2,COLUMN(J$3)))=0,"",INDIRECT(ADDRESS(ROW()*3-ROW($M$4)-ROW($F$4)+2,COLUMN(J$3))))</f>
        <v>0.11700000000000001</v>
      </c>
      <c r="AE8" s="171" cm="1">
        <f t="array" aca="1" ref="AE8" ca="1">IF(INDIRECT(ADDRESS(ROW()*3-ROW($M$4)-ROW($F$4)+2,COLUMN(K$3)))=0,"",INDIRECT(ADDRESS(ROW()*3-ROW($M$4)-ROW($F$4)+2,COLUMN(K$3))))</f>
        <v>11.539300000000001</v>
      </c>
    </row>
    <row r="9" spans="1:31" ht="15" thickBot="1">
      <c r="A9" s="119" t="s">
        <v>10</v>
      </c>
      <c r="B9" s="187">
        <v>2.4834E-4</v>
      </c>
      <c r="C9" s="255"/>
      <c r="D9" s="255"/>
      <c r="E9" s="258"/>
      <c r="F9" s="119" t="s">
        <v>10</v>
      </c>
      <c r="G9" s="181">
        <v>12.754</v>
      </c>
      <c r="H9" s="182">
        <v>7.6235999999999997</v>
      </c>
      <c r="I9" s="182">
        <v>5.01</v>
      </c>
      <c r="J9" s="182">
        <v>0.12039999999999999</v>
      </c>
      <c r="K9" s="177">
        <v>11.7044</v>
      </c>
      <c r="L9" s="111"/>
      <c r="M9" s="120">
        <f t="shared" si="0"/>
        <v>2024</v>
      </c>
      <c r="N9" s="121" t="s">
        <v>30</v>
      </c>
      <c r="O9" s="122" t="s">
        <v>31</v>
      </c>
      <c r="P9" s="123" cm="1">
        <f t="array" aca="1" ref="P9" ca="1">IF(INDIRECT(ADDRESS(ROW()*3-ROW($M$4)-ROW($F$4),COLUMN($E$2)))=0,"",INDIRECT(ADDRESS(ROW()*3-ROW($M$4)-ROW($F$4),COLUMN($E$2))))</f>
        <v>820.9</v>
      </c>
      <c r="Q9" s="124" cm="1">
        <f t="array" aca="1" ref="Q9" ca="1">IF(INDIRECT(ADDRESS(ROW()*3-ROW($M$4)-ROW($F$4),COLUMN(G$3)))=0,"",INDIRECT(ADDRESS(ROW()*3-ROW($M$4)-ROW($F$4),COLUMN(G$3))))</f>
        <v>12.5709</v>
      </c>
      <c r="R9" s="125" cm="1">
        <f t="array" aca="1" ref="R9" ca="1">IF(INDIRECT(ADDRESS(ROW()*3-ROW($M$4)-ROW($F$4),COLUMN(H$3)))=0,"",INDIRECT(ADDRESS(ROW()*3-ROW($M$4)-ROW($F$4),COLUMN(H$3))))</f>
        <v>7.0220000000000002</v>
      </c>
      <c r="S9" s="125" cm="1">
        <f t="array" aca="1" ref="S9" ca="1">IF(INDIRECT(ADDRESS(ROW()*3-ROW($M$4)-ROW($F$4),COLUMN(I$3)))=0,"",INDIRECT(ADDRESS(ROW()*3-ROW($M$4)-ROW($F$4),COLUMN(I$3))))</f>
        <v>5.4337999999999997</v>
      </c>
      <c r="T9" s="142" cm="1">
        <f t="array" aca="1" ref="T9" ca="1">IF(INDIRECT(ADDRESS(ROW()*3-ROW($M$4)-ROW($F$4),COLUMN(J$3)))=0,"",INDIRECT(ADDRESS(ROW()*3-ROW($M$4)-ROW($F$4),COLUMN(J$3))))</f>
        <v>0.11509999999999999</v>
      </c>
      <c r="U9" s="171" cm="1">
        <f t="array" aca="1" ref="U9" ca="1">IF(INDIRECT(ADDRESS(ROW()*3-ROW($M$4)-ROW($F$4),COLUMN(K$3)))=0,"",INDIRECT(ADDRESS(ROW()*3-ROW($M$4)-ROW($F$4),COLUMN(K$3))))</f>
        <v>11.649800000000001</v>
      </c>
      <c r="V9" s="124" cm="1">
        <f t="array" aca="1" ref="V9" ca="1">IF(INDIRECT(ADDRESS(ROW()*3-ROW($M$4)-ROW($F$4)+1,COLUMN(G$3)))=0,"",INDIRECT(ADDRESS(ROW()*3-ROW($M$4)-ROW($F$4)+1,COLUMN(G$3))))</f>
        <v>12.7532</v>
      </c>
      <c r="W9" s="125" cm="1">
        <f t="array" aca="1" ref="W9" ca="1">IF(INDIRECT(ADDRESS(ROW()*3-ROW($M$4)-ROW($F$4)+1,COLUMN(H$3)))=0,"",INDIRECT(ADDRESS(ROW()*3-ROW($M$4)-ROW($F$4)+1,COLUMN(H$3))))</f>
        <v>7.1238000000000001</v>
      </c>
      <c r="X9" s="125" cm="1">
        <f t="array" aca="1" ref="X9" ca="1">IF(INDIRECT(ADDRESS(ROW()*3-ROW($M$4)-ROW($F$4)+1,COLUMN(I$3)))=0,"",INDIRECT(ADDRESS(ROW()*3-ROW($M$4)-ROW($F$4)+1,COLUMN(I$3))))</f>
        <v>5.5125999999999999</v>
      </c>
      <c r="Y9" s="142" cm="1">
        <f t="array" aca="1" ref="Y9" ca="1">IF(INDIRECT(ADDRESS(ROW()*3-ROW($M$4)-ROW($F$4)+1,COLUMN(J$3)))=0,"",INDIRECT(ADDRESS(ROW()*3-ROW($M$4)-ROW($F$4)+1,COLUMN(J$3))))</f>
        <v>0.1168</v>
      </c>
      <c r="Z9" s="171" cm="1">
        <f t="array" aca="1" ref="Z9" ca="1">IF(INDIRECT(ADDRESS(ROW()*3-ROW($M$4)-ROW($F$4)+1,COLUMN(K$3)))=0,"",INDIRECT(ADDRESS(ROW()*3-ROW($M$4)-ROW($F$4)+1,COLUMN(K$3))))</f>
        <v>11.8193</v>
      </c>
      <c r="AA9" s="124" cm="1">
        <f t="array" aca="1" ref="AA9" ca="1">IF(INDIRECT(ADDRESS(ROW()*3-ROW($M$4)-ROW($F$4)+2,COLUMN(G$3)))=0,"",INDIRECT(ADDRESS(ROW()*3-ROW($M$4)-ROW($F$4)+2,COLUMN(G$3))))</f>
        <v>12.936</v>
      </c>
      <c r="AB9" s="125" cm="1">
        <f t="array" aca="1" ref="AB9" ca="1">IF(INDIRECT(ADDRESS(ROW()*3-ROW($M$4)-ROW($F$4)+2,COLUMN(H$3)))=0,"",INDIRECT(ADDRESS(ROW()*3-ROW($M$4)-ROW($F$4)+2,COLUMN(H$3))))</f>
        <v>7.2259000000000002</v>
      </c>
      <c r="AC9" s="125" cm="1">
        <f t="array" aca="1" ref="AC9" ca="1">IF(INDIRECT(ADDRESS(ROW()*3-ROW($M$4)-ROW($F$4)+2,COLUMN(I$3)))=0,"",INDIRECT(ADDRESS(ROW()*3-ROW($M$4)-ROW($F$4)+2,COLUMN(I$3))))</f>
        <v>5.5915999999999997</v>
      </c>
      <c r="AD9" s="142" cm="1">
        <f t="array" aca="1" ref="AD9" ca="1">IF(INDIRECT(ADDRESS(ROW()*3-ROW($M$4)-ROW($F$4)+2,COLUMN(J$3)))=0,"",INDIRECT(ADDRESS(ROW()*3-ROW($M$4)-ROW($F$4)+2,COLUMN(J$3))))</f>
        <v>0.11849999999999999</v>
      </c>
      <c r="AE9" s="171" cm="1">
        <f t="array" aca="1" ref="AE9" ca="1">IF(INDIRECT(ADDRESS(ROW()*3-ROW($M$4)-ROW($F$4)+2,COLUMN(K$3)))=0,"",INDIRECT(ADDRESS(ROW()*3-ROW($M$4)-ROW($F$4)+2,COLUMN(K$3))))</f>
        <v>11.9931</v>
      </c>
    </row>
    <row r="10" spans="1:31" ht="15" thickBot="1">
      <c r="A10" s="119" t="s">
        <v>8</v>
      </c>
      <c r="B10" s="187">
        <v>2.4133E-4</v>
      </c>
      <c r="C10" s="253" t="s">
        <v>27</v>
      </c>
      <c r="D10" s="253" t="s">
        <v>28</v>
      </c>
      <c r="E10" s="256">
        <v>777.45</v>
      </c>
      <c r="F10" s="119" t="s">
        <v>8</v>
      </c>
      <c r="G10" s="181">
        <v>11.5223</v>
      </c>
      <c r="H10" s="182">
        <v>7.3300999999999998</v>
      </c>
      <c r="I10" s="182">
        <v>4.0667</v>
      </c>
      <c r="J10" s="182">
        <v>0.1255</v>
      </c>
      <c r="K10" s="177">
        <v>10.3832</v>
      </c>
      <c r="L10" s="111"/>
      <c r="M10" s="120">
        <f t="shared" si="0"/>
        <v>2024</v>
      </c>
      <c r="N10" s="121" t="s">
        <v>31</v>
      </c>
      <c r="O10" s="122" t="s">
        <v>32</v>
      </c>
      <c r="P10" s="123" cm="1">
        <f t="array" aca="1" ref="P10" ca="1">IF(INDIRECT(ADDRESS(ROW()*3-ROW($M$4)-ROW($F$4),COLUMN($E$2)))=0,"",INDIRECT(ADDRESS(ROW()*3-ROW($M$4)-ROW($F$4),COLUMN($E$2))))</f>
        <v>821.68</v>
      </c>
      <c r="Q10" s="124" cm="1">
        <f t="array" aca="1" ref="Q10" ca="1">IF(INDIRECT(ADDRESS(ROW()*3-ROW($M$4)-ROW($F$4),COLUMN(G$3)))=0,"",INDIRECT(ADDRESS(ROW()*3-ROW($M$4)-ROW($F$4),COLUMN(G$3))))</f>
        <v>12.589700000000001</v>
      </c>
      <c r="R10" s="125" cm="1">
        <f t="array" aca="1" ref="R10" ca="1">IF(INDIRECT(ADDRESS(ROW()*3-ROW($M$4)-ROW($F$4),COLUMN(H$3)))=0,"",INDIRECT(ADDRESS(ROW()*3-ROW($M$4)-ROW($F$4),COLUMN(H$3))))</f>
        <v>7.2516999999999996</v>
      </c>
      <c r="S10" s="125" cm="1">
        <f t="array" aca="1" ref="S10" ca="1">IF(INDIRECT(ADDRESS(ROW()*3-ROW($M$4)-ROW($F$4),COLUMN(I$3)))=0,"",INDIRECT(ADDRESS(ROW()*3-ROW($M$4)-ROW($F$4),COLUMN(I$3))))</f>
        <v>5.2085999999999997</v>
      </c>
      <c r="T10" s="142" cm="1">
        <f t="array" aca="1" ref="T10" ca="1">IF(INDIRECT(ADDRESS(ROW()*3-ROW($M$4)-ROW($F$4),COLUMN(J$3)))=0,"",INDIRECT(ADDRESS(ROW()*3-ROW($M$4)-ROW($F$4),COLUMN(J$3))))</f>
        <v>0.12939999999999999</v>
      </c>
      <c r="U10" s="171" cm="1">
        <f t="array" aca="1" ref="U10" ca="1">IF(INDIRECT(ADDRESS(ROW()*3-ROW($M$4)-ROW($F$4),COLUMN(K$3)))=0,"",INDIRECT(ADDRESS(ROW()*3-ROW($M$4)-ROW($F$4),COLUMN(K$3))))</f>
        <v>11.7166</v>
      </c>
      <c r="V10" s="124" cm="1">
        <f t="array" aca="1" ref="V10" ca="1">IF(INDIRECT(ADDRESS(ROW()*3-ROW($M$4)-ROW($F$4)+1,COLUMN(G$3)))=0,"",INDIRECT(ADDRESS(ROW()*3-ROW($M$4)-ROW($F$4)+1,COLUMN(G$3))))</f>
        <v>12.7723</v>
      </c>
      <c r="W10" s="125" cm="1">
        <f t="array" aca="1" ref="W10" ca="1">IF(INDIRECT(ADDRESS(ROW()*3-ROW($M$4)-ROW($F$4)+1,COLUMN(H$3)))=0,"",INDIRECT(ADDRESS(ROW()*3-ROW($M$4)-ROW($F$4)+1,COLUMN(H$3))))</f>
        <v>7.3569000000000004</v>
      </c>
      <c r="X10" s="125" cm="1">
        <f t="array" aca="1" ref="X10" ca="1">IF(INDIRECT(ADDRESS(ROW()*3-ROW($M$4)-ROW($F$4)+1,COLUMN(I$3)))=0,"",INDIRECT(ADDRESS(ROW()*3-ROW($M$4)-ROW($F$4)+1,COLUMN(I$3))))</f>
        <v>5.2842000000000002</v>
      </c>
      <c r="Y10" s="142" cm="1">
        <f t="array" aca="1" ref="Y10" ca="1">IF(INDIRECT(ADDRESS(ROW()*3-ROW($M$4)-ROW($F$4)+1,COLUMN(J$3)))=0,"",INDIRECT(ADDRESS(ROW()*3-ROW($M$4)-ROW($F$4)+1,COLUMN(J$3))))</f>
        <v>0.13120000000000001</v>
      </c>
      <c r="Z10" s="171" cm="1">
        <f t="array" aca="1" ref="Z10" ca="1">IF(INDIRECT(ADDRESS(ROW()*3-ROW($M$4)-ROW($F$4)+1,COLUMN(K$3)))=0,"",INDIRECT(ADDRESS(ROW()*3-ROW($M$4)-ROW($F$4)+1,COLUMN(K$3))))</f>
        <v>11.8871</v>
      </c>
      <c r="AA10" s="124" cm="1">
        <f t="array" aca="1" ref="AA10" ca="1">IF(INDIRECT(ADDRESS(ROW()*3-ROW($M$4)-ROW($F$4)+2,COLUMN(G$3)))=0,"",INDIRECT(ADDRESS(ROW()*3-ROW($M$4)-ROW($F$4)+2,COLUMN(G$3))))</f>
        <v>12.955399999999999</v>
      </c>
      <c r="AB10" s="125" cm="1">
        <f t="array" aca="1" ref="AB10" ca="1">IF(INDIRECT(ADDRESS(ROW()*3-ROW($M$4)-ROW($F$4)+2,COLUMN(H$3)))=0,"",INDIRECT(ADDRESS(ROW()*3-ROW($M$4)-ROW($F$4)+2,COLUMN(H$3))))</f>
        <v>7.4623999999999997</v>
      </c>
      <c r="AC10" s="125" cm="1">
        <f t="array" aca="1" ref="AC10" ca="1">IF(INDIRECT(ADDRESS(ROW()*3-ROW($M$4)-ROW($F$4)+2,COLUMN(I$3)))=0,"",INDIRECT(ADDRESS(ROW()*3-ROW($M$4)-ROW($F$4)+2,COLUMN(I$3))))</f>
        <v>5.3598999999999997</v>
      </c>
      <c r="AD10" s="142" cm="1">
        <f t="array" aca="1" ref="AD10" ca="1">IF(INDIRECT(ADDRESS(ROW()*3-ROW($M$4)-ROW($F$4)+2,COLUMN(J$3)))=0,"",INDIRECT(ADDRESS(ROW()*3-ROW($M$4)-ROW($F$4)+2,COLUMN(J$3))))</f>
        <v>0.1331</v>
      </c>
      <c r="AE10" s="171" cm="1">
        <f t="array" aca="1" ref="AE10" ca="1">IF(INDIRECT(ADDRESS(ROW()*3-ROW($M$4)-ROW($F$4)+2,COLUMN(K$3)))=0,"",INDIRECT(ADDRESS(ROW()*3-ROW($M$4)-ROW($F$4)+2,COLUMN(K$3))))</f>
        <v>12.0617</v>
      </c>
    </row>
    <row r="11" spans="1:31" ht="15" thickBot="1">
      <c r="A11" s="119" t="s">
        <v>9</v>
      </c>
      <c r="B11" s="187">
        <v>2.4483000000000003E-4</v>
      </c>
      <c r="C11" s="254"/>
      <c r="D11" s="254"/>
      <c r="E11" s="257"/>
      <c r="F11" s="119" t="s">
        <v>9</v>
      </c>
      <c r="G11" s="181">
        <v>11.689399999999999</v>
      </c>
      <c r="H11" s="182">
        <v>7.4364999999999997</v>
      </c>
      <c r="I11" s="182">
        <v>4.1256000000000004</v>
      </c>
      <c r="J11" s="182">
        <v>0.1273</v>
      </c>
      <c r="K11" s="177">
        <v>10.534599999999999</v>
      </c>
      <c r="L11" s="111"/>
      <c r="M11" s="120">
        <f t="shared" si="0"/>
        <v>2024</v>
      </c>
      <c r="N11" s="121" t="s">
        <v>32</v>
      </c>
      <c r="O11" s="122" t="s">
        <v>33</v>
      </c>
      <c r="P11" s="123" cm="1">
        <f t="array" aca="1" ref="P11" ca="1">IF(INDIRECT(ADDRESS(ROW()*3-ROW($M$4)-ROW($F$4),COLUMN($E$2)))=0,"",INDIRECT(ADDRESS(ROW()*3-ROW($M$4)-ROW($F$4),COLUMN($E$2))))</f>
        <v>810.67</v>
      </c>
      <c r="Q11" s="124" cm="1">
        <f t="array" aca="1" ref="Q11" ca="1">IF(INDIRECT(ADDRESS(ROW()*3-ROW($M$4)-ROW($F$4),COLUMN(G$3)))=0,"",INDIRECT(ADDRESS(ROW()*3-ROW($M$4)-ROW($F$4),COLUMN(G$3))))</f>
        <v>12.267799999999999</v>
      </c>
      <c r="R11" s="125" cm="1">
        <f t="array" aca="1" ref="R11" ca="1">IF(INDIRECT(ADDRESS(ROW()*3-ROW($M$4)-ROW($F$4),COLUMN(H$3)))=0,"",INDIRECT(ADDRESS(ROW()*3-ROW($M$4)-ROW($F$4),COLUMN(H$3))))</f>
        <v>7.0903999999999998</v>
      </c>
      <c r="S11" s="125" cm="1">
        <f t="array" aca="1" ref="S11" ca="1">IF(INDIRECT(ADDRESS(ROW()*3-ROW($M$4)-ROW($F$4),COLUMN(I$3)))=0,"",INDIRECT(ADDRESS(ROW()*3-ROW($M$4)-ROW($F$4),COLUMN(I$3))))</f>
        <v>5.0327999999999999</v>
      </c>
      <c r="T11" s="142" cm="1">
        <f t="array" aca="1" ref="T11" ca="1">IF(INDIRECT(ADDRESS(ROW()*3-ROW($M$4)-ROW($F$4),COLUMN(J$3)))=0,"",INDIRECT(ADDRESS(ROW()*3-ROW($M$4)-ROW($F$4),COLUMN(J$3))))</f>
        <v>0.14460000000000001</v>
      </c>
      <c r="U11" s="171" cm="1">
        <f t="array" aca="1" ref="U11" ca="1">IF(INDIRECT(ADDRESS(ROW()*3-ROW($M$4)-ROW($F$4),COLUMN(K$3)))=0,"",INDIRECT(ADDRESS(ROW()*3-ROW($M$4)-ROW($F$4),COLUMN(K$3))))</f>
        <v>11.5701</v>
      </c>
      <c r="V11" s="124" cm="1">
        <f t="array" aca="1" ref="V11" ca="1">IF(INDIRECT(ADDRESS(ROW()*3-ROW($M$4)-ROW($F$4)+1,COLUMN(G$3)))=0,"",INDIRECT(ADDRESS(ROW()*3-ROW($M$4)-ROW($F$4)+1,COLUMN(G$3))))</f>
        <v>12.442</v>
      </c>
      <c r="W11" s="125" cm="1">
        <f t="array" aca="1" ref="W11" ca="1">IF(INDIRECT(ADDRESS(ROW()*3-ROW($M$4)-ROW($F$4)+1,COLUMN(H$3)))=0,"",INDIRECT(ADDRESS(ROW()*3-ROW($M$4)-ROW($F$4)+1,COLUMN(H$3))))</f>
        <v>7.1909999999999998</v>
      </c>
      <c r="X11" s="125" cm="1">
        <f t="array" aca="1" ref="X11" ca="1">IF(INDIRECT(ADDRESS(ROW()*3-ROW($M$4)-ROW($F$4)+1,COLUMN(I$3)))=0,"",INDIRECT(ADDRESS(ROW()*3-ROW($M$4)-ROW($F$4)+1,COLUMN(I$3))))</f>
        <v>5.1043000000000003</v>
      </c>
      <c r="Y11" s="142" cm="1">
        <f t="array" aca="1" ref="Y11" ca="1">IF(INDIRECT(ADDRESS(ROW()*3-ROW($M$4)-ROW($F$4)+1,COLUMN(J$3)))=0,"",INDIRECT(ADDRESS(ROW()*3-ROW($M$4)-ROW($F$4)+1,COLUMN(J$3))))</f>
        <v>0.1467</v>
      </c>
      <c r="Z11" s="171" cm="1">
        <f t="array" aca="1" ref="Z11" ca="1">IF(INDIRECT(ADDRESS(ROW()*3-ROW($M$4)-ROW($F$4)+1,COLUMN(K$3)))=0,"",INDIRECT(ADDRESS(ROW()*3-ROW($M$4)-ROW($F$4)+1,COLUMN(K$3))))</f>
        <v>11.7346</v>
      </c>
      <c r="AA11" s="124" cm="1">
        <f t="array" aca="1" ref="AA11" ca="1">IF(INDIRECT(ADDRESS(ROW()*3-ROW($M$4)-ROW($F$4)+2,COLUMN(G$3)))=0,"",INDIRECT(ADDRESS(ROW()*3-ROW($M$4)-ROW($F$4)+2,COLUMN(G$3))))</f>
        <v>12.617100000000001</v>
      </c>
      <c r="AB11" s="125" cm="1">
        <f t="array" aca="1" ref="AB11" ca="1">IF(INDIRECT(ADDRESS(ROW()*3-ROW($M$4)-ROW($F$4)+2,COLUMN(H$3)))=0,"",INDIRECT(ADDRESS(ROW()*3-ROW($M$4)-ROW($F$4)+2,COLUMN(H$3))))</f>
        <v>7.2923</v>
      </c>
      <c r="AC11" s="125" cm="1">
        <f t="array" aca="1" ref="AC11" ca="1">IF(INDIRECT(ADDRESS(ROW()*3-ROW($M$4)-ROW($F$4)+2,COLUMN(I$3)))=0,"",INDIRECT(ADDRESS(ROW()*3-ROW($M$4)-ROW($F$4)+2,COLUMN(I$3))))</f>
        <v>5.1760999999999999</v>
      </c>
      <c r="AD11" s="142" cm="1">
        <f t="array" aca="1" ref="AD11" ca="1">IF(INDIRECT(ADDRESS(ROW()*3-ROW($M$4)-ROW($F$4)+2,COLUMN(J$3)))=0,"",INDIRECT(ADDRESS(ROW()*3-ROW($M$4)-ROW($F$4)+2,COLUMN(J$3))))</f>
        <v>0.1487</v>
      </c>
      <c r="AE11" s="171" cm="1">
        <f t="array" aca="1" ref="AE11" ca="1">IF(INDIRECT(ADDRESS(ROW()*3-ROW($M$4)-ROW($F$4)+2,COLUMN(K$3)))=0,"",INDIRECT(ADDRESS(ROW()*3-ROW($M$4)-ROW($F$4)+2,COLUMN(K$3))))</f>
        <v>11.9031</v>
      </c>
    </row>
    <row r="12" spans="1:31" ht="15" thickBot="1">
      <c r="A12" s="119" t="s">
        <v>10</v>
      </c>
      <c r="B12" s="187">
        <v>2.4834E-4</v>
      </c>
      <c r="C12" s="255"/>
      <c r="D12" s="255"/>
      <c r="E12" s="258"/>
      <c r="F12" s="119" t="s">
        <v>10</v>
      </c>
      <c r="G12" s="181">
        <v>11.856999999999999</v>
      </c>
      <c r="H12" s="182">
        <v>7.5430999999999999</v>
      </c>
      <c r="I12" s="182">
        <v>4.1848000000000001</v>
      </c>
      <c r="J12" s="182">
        <v>0.12909999999999999</v>
      </c>
      <c r="K12" s="177">
        <v>10.691800000000001</v>
      </c>
      <c r="L12" s="111"/>
      <c r="M12" s="120">
        <f t="shared" si="0"/>
        <v>2024</v>
      </c>
      <c r="N12" s="121" t="s">
        <v>33</v>
      </c>
      <c r="O12" s="122" t="s">
        <v>34</v>
      </c>
      <c r="P12" s="123" cm="1">
        <f t="array" aca="1" ref="P12" ca="1">IF(INDIRECT(ADDRESS(ROW()*3-ROW($M$4)-ROW($F$4),COLUMN($E$2)))=0,"",INDIRECT(ADDRESS(ROW()*3-ROW($M$4)-ROW($F$4),COLUMN($E$2))))</f>
        <v>816.57</v>
      </c>
      <c r="Q12" s="124" cm="1">
        <f t="array" aca="1" ref="Q12" ca="1">IF(INDIRECT(ADDRESS(ROW()*3-ROW($M$4)-ROW($F$4),COLUMN(G$3)))=0,"",INDIRECT(ADDRESS(ROW()*3-ROW($M$4)-ROW($F$4),COLUMN(G$3))))</f>
        <v>12.409599999999999</v>
      </c>
      <c r="R12" s="125" cm="1">
        <f t="array" aca="1" ref="R12" ca="1">IF(INDIRECT(ADDRESS(ROW()*3-ROW($M$4)-ROW($F$4),COLUMN(H$3)))=0,"",INDIRECT(ADDRESS(ROW()*3-ROW($M$4)-ROW($F$4),COLUMN(H$3))))</f>
        <v>6.8201999999999998</v>
      </c>
      <c r="S12" s="125" cm="1">
        <f t="array" aca="1" ref="S12" ca="1">IF(INDIRECT(ADDRESS(ROW()*3-ROW($M$4)-ROW($F$4),COLUMN(I$3)))=0,"",INDIRECT(ADDRESS(ROW()*3-ROW($M$4)-ROW($F$4),COLUMN(I$3))))</f>
        <v>5.4561000000000002</v>
      </c>
      <c r="T12" s="142" cm="1">
        <f t="array" aca="1" ref="T12" ca="1">IF(INDIRECT(ADDRESS(ROW()*3-ROW($M$4)-ROW($F$4),COLUMN(J$3)))=0,"",INDIRECT(ADDRESS(ROW()*3-ROW($M$4)-ROW($F$4),COLUMN(J$3))))</f>
        <v>0.1333</v>
      </c>
      <c r="U12" s="171" cm="1">
        <f t="array" aca="1" ref="U12" ca="1">IF(INDIRECT(ADDRESS(ROW()*3-ROW($M$4)-ROW($F$4),COLUMN(K$3)))=0,"",INDIRECT(ADDRESS(ROW()*3-ROW($M$4)-ROW($F$4),COLUMN(K$3))))</f>
        <v>11.633800000000001</v>
      </c>
      <c r="V12" s="124" cm="1">
        <f t="array" aca="1" ref="V12" ca="1">IF(INDIRECT(ADDRESS(ROW()*3-ROW($M$4)-ROW($F$4)+1,COLUMN(G$3)))=0,"",INDIRECT(ADDRESS(ROW()*3-ROW($M$4)-ROW($F$4)+1,COLUMN(G$3))))</f>
        <v>12.585699999999999</v>
      </c>
      <c r="W12" s="125" cm="1">
        <f t="array" aca="1" ref="W12" ca="1">IF(INDIRECT(ADDRESS(ROW()*3-ROW($M$4)-ROW($F$4)+1,COLUMN(H$3)))=0,"",INDIRECT(ADDRESS(ROW()*3-ROW($M$4)-ROW($F$4)+1,COLUMN(H$3))))</f>
        <v>6.9169</v>
      </c>
      <c r="X12" s="125" cm="1">
        <f t="array" aca="1" ref="X12" ca="1">IF(INDIRECT(ADDRESS(ROW()*3-ROW($M$4)-ROW($F$4)+1,COLUMN(I$3)))=0,"",INDIRECT(ADDRESS(ROW()*3-ROW($M$4)-ROW($F$4)+1,COLUMN(I$3))))</f>
        <v>5.5335999999999999</v>
      </c>
      <c r="Y12" s="142" cm="1">
        <f t="array" aca="1" ref="Y12" ca="1">IF(INDIRECT(ADDRESS(ROW()*3-ROW($M$4)-ROW($F$4)+1,COLUMN(J$3)))=0,"",INDIRECT(ADDRESS(ROW()*3-ROW($M$4)-ROW($F$4)+1,COLUMN(J$3))))</f>
        <v>0.13519999999999999</v>
      </c>
      <c r="Z12" s="171" cm="1">
        <f t="array" aca="1" ref="Z12" ca="1">IF(INDIRECT(ADDRESS(ROW()*3-ROW($M$4)-ROW($F$4)+1,COLUMN(K$3)))=0,"",INDIRECT(ADDRESS(ROW()*3-ROW($M$4)-ROW($F$4)+1,COLUMN(K$3))))</f>
        <v>11.799200000000001</v>
      </c>
      <c r="AA12" s="124" cm="1">
        <f t="array" aca="1" ref="AA12" ca="1">IF(INDIRECT(ADDRESS(ROW()*3-ROW($M$4)-ROW($F$4)+2,COLUMN(G$3)))=0,"",INDIRECT(ADDRESS(ROW()*3-ROW($M$4)-ROW($F$4)+2,COLUMN(G$3))))</f>
        <v>12.7629</v>
      </c>
      <c r="AB12" s="125" cm="1">
        <f t="array" aca="1" ref="AB12" ca="1">IF(INDIRECT(ADDRESS(ROW()*3-ROW($M$4)-ROW($F$4)+2,COLUMN(H$3)))=0,"",INDIRECT(ADDRESS(ROW()*3-ROW($M$4)-ROW($F$4)+2,COLUMN(H$3))))</f>
        <v>7.0143000000000004</v>
      </c>
      <c r="AC12" s="125" cm="1">
        <f t="array" aca="1" ref="AC12" ca="1">IF(INDIRECT(ADDRESS(ROW()*3-ROW($M$4)-ROW($F$4)+2,COLUMN(I$3)))=0,"",INDIRECT(ADDRESS(ROW()*3-ROW($M$4)-ROW($F$4)+2,COLUMN(I$3))))</f>
        <v>5.6115000000000004</v>
      </c>
      <c r="AD12" s="142" cm="1">
        <f t="array" aca="1" ref="AD12" ca="1">IF(INDIRECT(ADDRESS(ROW()*3-ROW($M$4)-ROW($F$4)+2,COLUMN(J$3)))=0,"",INDIRECT(ADDRESS(ROW()*3-ROW($M$4)-ROW($F$4)+2,COLUMN(J$3))))</f>
        <v>0.1371</v>
      </c>
      <c r="AE12" s="171" cm="1">
        <f t="array" aca="1" ref="AE12" ca="1">IF(INDIRECT(ADDRESS(ROW()*3-ROW($M$4)-ROW($F$4)+2,COLUMN(K$3)))=0,"",INDIRECT(ADDRESS(ROW()*3-ROW($M$4)-ROW($F$4)+2,COLUMN(K$3))))</f>
        <v>11.9689</v>
      </c>
    </row>
    <row r="13" spans="1:31" ht="15" thickBot="1">
      <c r="A13" s="119" t="s">
        <v>8</v>
      </c>
      <c r="B13" s="187">
        <v>2.4133E-4</v>
      </c>
      <c r="C13" s="253" t="s">
        <v>28</v>
      </c>
      <c r="D13" s="253" t="s">
        <v>29</v>
      </c>
      <c r="E13" s="260">
        <v>795.31</v>
      </c>
      <c r="F13" s="119" t="s">
        <v>8</v>
      </c>
      <c r="G13" s="181">
        <v>11.9533</v>
      </c>
      <c r="H13" s="182">
        <v>7.3597999999999999</v>
      </c>
      <c r="I13" s="182">
        <v>4.4645999999999999</v>
      </c>
      <c r="J13" s="182">
        <v>0.12889999999999999</v>
      </c>
      <c r="K13" s="177">
        <v>11.035399999999999</v>
      </c>
      <c r="L13" s="111"/>
      <c r="M13" s="120">
        <f t="shared" si="0"/>
        <v>2024</v>
      </c>
      <c r="N13" s="121" t="s">
        <v>34</v>
      </c>
      <c r="O13" s="122" t="s">
        <v>35</v>
      </c>
      <c r="P13" s="123" cm="1">
        <f t="array" aca="1" ref="P13" ca="1">IF(INDIRECT(ADDRESS(ROW()*3-ROW($M$4)-ROW($F$4),COLUMN($E$2)))=0,"",INDIRECT(ADDRESS(ROW()*3-ROW($M$4)-ROW($F$4),COLUMN($E$2))))</f>
        <v>782.16</v>
      </c>
      <c r="Q13" s="124" cm="1">
        <f t="array" aca="1" ref="Q13" ca="1">IF(INDIRECT(ADDRESS(ROW()*3-ROW($M$4)-ROW($F$4),COLUMN(G$3)))=0,"",INDIRECT(ADDRESS(ROW()*3-ROW($M$4)-ROW($F$4),COLUMN(G$3))))</f>
        <v>11.5829</v>
      </c>
      <c r="R13" s="125" cm="1">
        <f t="array" aca="1" ref="R13" ca="1">IF(INDIRECT(ADDRESS(ROW()*3-ROW($M$4)-ROW($F$4),COLUMN(H$3)))=0,"",INDIRECT(ADDRESS(ROW()*3-ROW($M$4)-ROW($F$4),COLUMN(H$3))))</f>
        <v>6.5248999999999997</v>
      </c>
      <c r="S13" s="125" cm="1">
        <f t="array" aca="1" ref="S13" ca="1">IF(INDIRECT(ADDRESS(ROW()*3-ROW($M$4)-ROW($F$4),COLUMN(I$3)))=0,"",INDIRECT(ADDRESS(ROW()*3-ROW($M$4)-ROW($F$4),COLUMN(I$3))))</f>
        <v>4.923</v>
      </c>
      <c r="T13" s="142" cm="1">
        <f t="array" aca="1" ref="T13" ca="1">IF(INDIRECT(ADDRESS(ROW()*3-ROW($M$4)-ROW($F$4),COLUMN(J$3)))=0,"",INDIRECT(ADDRESS(ROW()*3-ROW($M$4)-ROW($F$4),COLUMN(J$3))))</f>
        <v>0.13500000000000001</v>
      </c>
      <c r="U13" s="171" cm="1">
        <f t="array" aca="1" ref="U13" ca="1">IF(INDIRECT(ADDRESS(ROW()*3-ROW($M$4)-ROW($F$4),COLUMN(K$3)))=0,"",INDIRECT(ADDRESS(ROW()*3-ROW($M$4)-ROW($F$4),COLUMN(K$3))))</f>
        <v>11.114800000000001</v>
      </c>
      <c r="V13" s="124" cm="1">
        <f t="array" aca="1" ref="V13" ca="1">IF(INDIRECT(ADDRESS(ROW()*3-ROW($M$4)-ROW($F$4)+1,COLUMN(G$3)))=0,"",INDIRECT(ADDRESS(ROW()*3-ROW($M$4)-ROW($F$4)+1,COLUMN(G$3))))</f>
        <v>11.747299999999999</v>
      </c>
      <c r="W13" s="125" cm="1">
        <f t="array" aca="1" ref="W13" ca="1">IF(INDIRECT(ADDRESS(ROW()*3-ROW($M$4)-ROW($F$4)+1,COLUMN(H$3)))=0,"",INDIRECT(ADDRESS(ROW()*3-ROW($M$4)-ROW($F$4)+1,COLUMN(H$3))))</f>
        <v>6.6174999999999997</v>
      </c>
      <c r="X13" s="125" cm="1">
        <f t="array" aca="1" ref="X13" ca="1">IF(INDIRECT(ADDRESS(ROW()*3-ROW($M$4)-ROW($F$4)+1,COLUMN(I$3)))=0,"",INDIRECT(ADDRESS(ROW()*3-ROW($M$4)-ROW($F$4)+1,COLUMN(I$3))))</f>
        <v>4.9928999999999997</v>
      </c>
      <c r="Y13" s="142" cm="1">
        <f t="array" aca="1" ref="Y13" ca="1">IF(INDIRECT(ADDRESS(ROW()*3-ROW($M$4)-ROW($F$4)+1,COLUMN(J$3)))=0,"",INDIRECT(ADDRESS(ROW()*3-ROW($M$4)-ROW($F$4)+1,COLUMN(J$3))))</f>
        <v>0.13689999999999999</v>
      </c>
      <c r="Z13" s="171" cm="1">
        <f t="array" aca="1" ref="Z13" ca="1">IF(INDIRECT(ADDRESS(ROW()*3-ROW($M$4)-ROW($F$4)+1,COLUMN(K$3)))=0,"",INDIRECT(ADDRESS(ROW()*3-ROW($M$4)-ROW($F$4)+1,COLUMN(K$3))))</f>
        <v>11.2728</v>
      </c>
      <c r="AA13" s="124" cm="1">
        <f t="array" aca="1" ref="AA13" ca="1">IF(INDIRECT(ADDRESS(ROW()*3-ROW($M$4)-ROW($F$4)+2,COLUMN(G$3)))=0,"",INDIRECT(ADDRESS(ROW()*3-ROW($M$4)-ROW($F$4)+2,COLUMN(G$3))))</f>
        <v>11.912699999999999</v>
      </c>
      <c r="AB13" s="125" cm="1">
        <f t="array" aca="1" ref="AB13" ca="1">IF(INDIRECT(ADDRESS(ROW()*3-ROW($M$4)-ROW($F$4)+2,COLUMN(H$3)))=0,"",INDIRECT(ADDRESS(ROW()*3-ROW($M$4)-ROW($F$4)+2,COLUMN(H$3))))</f>
        <v>6.7106000000000003</v>
      </c>
      <c r="AC13" s="125" cm="1">
        <f t="array" aca="1" ref="AC13" ca="1">IF(INDIRECT(ADDRESS(ROW()*3-ROW($M$4)-ROW($F$4)+2,COLUMN(I$3)))=0,"",INDIRECT(ADDRESS(ROW()*3-ROW($M$4)-ROW($F$4)+2,COLUMN(I$3))))</f>
        <v>5.0632000000000001</v>
      </c>
      <c r="AD13" s="142" cm="1">
        <f t="array" aca="1" ref="AD13" ca="1">IF(INDIRECT(ADDRESS(ROW()*3-ROW($M$4)-ROW($F$4)+2,COLUMN(J$3)))=0,"",INDIRECT(ADDRESS(ROW()*3-ROW($M$4)-ROW($F$4)+2,COLUMN(J$3))))</f>
        <v>0.1389</v>
      </c>
      <c r="AE13" s="171" cm="1">
        <f t="array" aca="1" ref="AE13" ca="1">IF(INDIRECT(ADDRESS(ROW()*3-ROW($M$4)-ROW($F$4)+2,COLUMN(K$3)))=0,"",INDIRECT(ADDRESS(ROW()*3-ROW($M$4)-ROW($F$4)+2,COLUMN(K$3))))</f>
        <v>11.4339</v>
      </c>
    </row>
    <row r="14" spans="1:31" ht="15" thickBot="1">
      <c r="A14" s="119" t="s">
        <v>9</v>
      </c>
      <c r="B14" s="187">
        <v>2.4483000000000003E-4</v>
      </c>
      <c r="C14" s="254"/>
      <c r="D14" s="254"/>
      <c r="E14" s="261"/>
      <c r="F14" s="119" t="s">
        <v>9</v>
      </c>
      <c r="G14" s="181">
        <v>12.1267</v>
      </c>
      <c r="H14" s="182">
        <v>7.4665999999999997</v>
      </c>
      <c r="I14" s="182">
        <v>4.5293999999999999</v>
      </c>
      <c r="J14" s="182">
        <v>0.13070000000000001</v>
      </c>
      <c r="K14" s="177">
        <v>11.196099999999999</v>
      </c>
      <c r="L14" s="111"/>
      <c r="M14" s="120">
        <f t="shared" si="0"/>
        <v>2024</v>
      </c>
      <c r="N14" s="121" t="s">
        <v>35</v>
      </c>
      <c r="O14" s="122" t="s">
        <v>36</v>
      </c>
      <c r="P14" s="123" cm="1">
        <f t="array" aca="1" ref="P14" ca="1">IF(INDIRECT(ADDRESS(ROW()*3-ROW($M$4)-ROW($F$4),COLUMN($E$2)))=0,"",INDIRECT(ADDRESS(ROW()*3-ROW($M$4)-ROW($F$4),COLUMN($E$2))))</f>
        <v>751.87</v>
      </c>
      <c r="Q14" s="124" cm="1">
        <f t="array" aca="1" ref="Q14" ca="1">IF(INDIRECT(ADDRESS(ROW()*3-ROW($M$4)-ROW($F$4),COLUMN(G$3)))=0,"",INDIRECT(ADDRESS(ROW()*3-ROW($M$4)-ROW($F$4),COLUMN(G$3))))</f>
        <v>10.8553</v>
      </c>
      <c r="R14" s="125" cm="1">
        <f t="array" aca="1" ref="R14" ca="1">IF(INDIRECT(ADDRESS(ROW()*3-ROW($M$4)-ROW($F$4),COLUMN(H$3)))=0,"",INDIRECT(ADDRESS(ROW()*3-ROW($M$4)-ROW($F$4),COLUMN(H$3))))</f>
        <v>5.8048999999999999</v>
      </c>
      <c r="S14" s="125" cm="1">
        <f t="array" aca="1" ref="S14" ca="1">IF(INDIRECT(ADDRESS(ROW()*3-ROW($M$4)-ROW($F$4),COLUMN(I$3)))=0,"",INDIRECT(ADDRESS(ROW()*3-ROW($M$4)-ROW($F$4),COLUMN(I$3))))</f>
        <v>4.9226000000000001</v>
      </c>
      <c r="T14" s="142" cm="1">
        <f t="array" aca="1" ref="T14" ca="1">IF(INDIRECT(ADDRESS(ROW()*3-ROW($M$4)-ROW($F$4),COLUMN(J$3)))=0,"",INDIRECT(ADDRESS(ROW()*3-ROW($M$4)-ROW($F$4),COLUMN(J$3))))</f>
        <v>0.1278</v>
      </c>
      <c r="U14" s="171" cm="1">
        <f t="array" aca="1" ref="U14" ca="1">IF(INDIRECT(ADDRESS(ROW()*3-ROW($M$4)-ROW($F$4),COLUMN(K$3)))=0,"",INDIRECT(ADDRESS(ROW()*3-ROW($M$4)-ROW($F$4),COLUMN(K$3))))</f>
        <v>10.3627</v>
      </c>
      <c r="V14" s="124" cm="1">
        <f t="array" aca="1" ref="V14" ca="1">IF(INDIRECT(ADDRESS(ROW()*3-ROW($M$4)-ROW($F$4)+1,COLUMN(G$3)))=0,"",INDIRECT(ADDRESS(ROW()*3-ROW($M$4)-ROW($F$4)+1,COLUMN(G$3))))</f>
        <v>11.009399999999999</v>
      </c>
      <c r="W14" s="125" cm="1">
        <f t="array" aca="1" ref="W14" ca="1">IF(INDIRECT(ADDRESS(ROW()*3-ROW($M$4)-ROW($F$4)+1,COLUMN(H$3)))=0,"",INDIRECT(ADDRESS(ROW()*3-ROW($M$4)-ROW($F$4)+1,COLUMN(H$3))))</f>
        <v>5.8874000000000004</v>
      </c>
      <c r="X14" s="125" cm="1">
        <f t="array" aca="1" ref="X14" ca="1">IF(INDIRECT(ADDRESS(ROW()*3-ROW($M$4)-ROW($F$4)+1,COLUMN(I$3)))=0,"",INDIRECT(ADDRESS(ROW()*3-ROW($M$4)-ROW($F$4)+1,COLUMN(I$3))))</f>
        <v>4.9923999999999999</v>
      </c>
      <c r="Y14" s="142" cm="1">
        <f t="array" aca="1" ref="Y14" ca="1">IF(INDIRECT(ADDRESS(ROW()*3-ROW($M$4)-ROW($F$4)+1,COLUMN(J$3)))=0,"",INDIRECT(ADDRESS(ROW()*3-ROW($M$4)-ROW($F$4)+1,COLUMN(J$3))))</f>
        <v>0.12959999999999999</v>
      </c>
      <c r="Z14" s="164" cm="1">
        <f t="array" aca="1" ref="Z14" ca="1">IF(INDIRECT(ADDRESS(ROW()*3-ROW($M$4)-ROW($F$4)+1,COLUMN(K$3)))=0,"",INDIRECT(ADDRESS(ROW()*3-ROW($M$4)-ROW($F$4)+1,COLUMN(K$3))))</f>
        <v>10.51</v>
      </c>
      <c r="AA14" s="124" cm="1">
        <f t="array" aca="1" ref="AA14" ca="1">IF(INDIRECT(ADDRESS(ROW()*3-ROW($M$4)-ROW($F$4)+2,COLUMN(G$3)))=0,"",INDIRECT(ADDRESS(ROW()*3-ROW($M$4)-ROW($F$4)+2,COLUMN(G$3))))</f>
        <v>11.164400000000001</v>
      </c>
      <c r="AB14" s="125" cm="1">
        <f t="array" aca="1" ref="AB14" ca="1">IF(INDIRECT(ADDRESS(ROW()*3-ROW($M$4)-ROW($F$4)+2,COLUMN(H$3)))=0,"",INDIRECT(ADDRESS(ROW()*3-ROW($M$4)-ROW($F$4)+2,COLUMN(H$3))))</f>
        <v>5.9702999999999999</v>
      </c>
      <c r="AC14" s="125" cm="1">
        <f t="array" aca="1" ref="AC14" ca="1">IF(INDIRECT(ADDRESS(ROW()*3-ROW($M$4)-ROW($F$4)+2,COLUMN(I$3)))=0,"",INDIRECT(ADDRESS(ROW()*3-ROW($M$4)-ROW($F$4)+2,COLUMN(I$3))))</f>
        <v>5.0627000000000004</v>
      </c>
      <c r="AD14" s="142" cm="1">
        <f t="array" aca="1" ref="AD14" ca="1">IF(INDIRECT(ADDRESS(ROW()*3-ROW($M$4)-ROW($F$4)+2,COLUMN(J$3)))=0,"",INDIRECT(ADDRESS(ROW()*3-ROW($M$4)-ROW($F$4)+2,COLUMN(J$3))))</f>
        <v>0.13139999999999999</v>
      </c>
      <c r="AE14" s="171" cm="1">
        <f t="array" aca="1" ref="AE14" ca="1">IF(INDIRECT(ADDRESS(ROW()*3-ROW($M$4)-ROW($F$4)+2,COLUMN(K$3)))=0,"",INDIRECT(ADDRESS(ROW()*3-ROW($M$4)-ROW($F$4)+2,COLUMN(K$3))))</f>
        <v>10.6607</v>
      </c>
    </row>
    <row r="15" spans="1:31" ht="15" thickBot="1">
      <c r="A15" s="119" t="s">
        <v>10</v>
      </c>
      <c r="B15" s="187">
        <v>2.4834E-4</v>
      </c>
      <c r="C15" s="255"/>
      <c r="D15" s="255"/>
      <c r="E15" s="262"/>
      <c r="F15" s="119" t="s">
        <v>10</v>
      </c>
      <c r="G15" s="181">
        <v>12.3005</v>
      </c>
      <c r="H15" s="182">
        <v>7.5735999999999999</v>
      </c>
      <c r="I15" s="182">
        <v>4.5942999999999996</v>
      </c>
      <c r="J15" s="182">
        <v>0.1326</v>
      </c>
      <c r="K15" s="177">
        <v>11.3613</v>
      </c>
      <c r="L15" s="111"/>
      <c r="M15" s="120">
        <f t="shared" si="0"/>
        <v>2024</v>
      </c>
      <c r="N15" s="121" t="s">
        <v>36</v>
      </c>
      <c r="O15" s="122" t="s">
        <v>37</v>
      </c>
      <c r="P15" s="123" cm="1">
        <f t="array" aca="1" ref="P15" ca="1">IF(INDIRECT(ADDRESS(ROW()*3-ROW($M$4)-ROW($F$4),COLUMN($E$2)))=0,"",INDIRECT(ADDRESS(ROW()*3-ROW($M$4)-ROW($F$4),COLUMN($E$2))))</f>
        <v>760.08</v>
      </c>
      <c r="Q15" s="124" cm="1">
        <f t="array" aca="1" ref="Q15" ca="1">IF(INDIRECT(ADDRESS(ROW()*3-ROW($M$4)-ROW($F$4),COLUMN(G$3)))=0,"",INDIRECT(ADDRESS(ROW()*3-ROW($M$4)-ROW($F$4),COLUMN(G$3))))</f>
        <v>11.0525</v>
      </c>
      <c r="R15" s="125" cm="1">
        <f t="array" aca="1" ref="R15" ca="1">IF(INDIRECT(ADDRESS(ROW()*3-ROW($M$4)-ROW($F$4),COLUMN(H$3)))=0,"",INDIRECT(ADDRESS(ROW()*3-ROW($M$4)-ROW($F$4),COLUMN(H$3))))</f>
        <v>5.6962999999999999</v>
      </c>
      <c r="S15" s="125" cm="1">
        <f t="array" aca="1" ref="S15" ca="1">IF(INDIRECT(ADDRESS(ROW()*3-ROW($M$4)-ROW($F$4),COLUMN(I$3)))=0,"",INDIRECT(ADDRESS(ROW()*3-ROW($M$4)-ROW($F$4),COLUMN(I$3))))</f>
        <v>5.2363</v>
      </c>
      <c r="T15" s="142" cm="1">
        <f t="array" aca="1" ref="T15" ca="1">IF(INDIRECT(ADDRESS(ROW()*3-ROW($M$4)-ROW($F$4),COLUMN(J$3)))=0,"",INDIRECT(ADDRESS(ROW()*3-ROW($M$4)-ROW($F$4),COLUMN(J$3))))</f>
        <v>0.11990000000000001</v>
      </c>
      <c r="U15" s="171" cm="1">
        <f t="array" aca="1" ref="U15" ca="1">IF(INDIRECT(ADDRESS(ROW()*3-ROW($M$4)-ROW($F$4),COLUMN(K$3)))=0,"",INDIRECT(ADDRESS(ROW()*3-ROW($M$4)-ROW($F$4),COLUMN(K$3))))</f>
        <v>10.4869</v>
      </c>
      <c r="V15" s="124" cm="1">
        <f t="array" aca="1" ref="V15" ca="1">IF(INDIRECT(ADDRESS(ROW()*3-ROW($M$4)-ROW($F$4)+1,COLUMN(G$3)))=0,"",INDIRECT(ADDRESS(ROW()*3-ROW($M$4)-ROW($F$4)+1,COLUMN(G$3))))</f>
        <v>11.2094</v>
      </c>
      <c r="W15" s="125" cm="1">
        <f t="array" aca="1" ref="W15" ca="1">IF(INDIRECT(ADDRESS(ROW()*3-ROW($M$4)-ROW($F$4)+1,COLUMN(H$3)))=0,"",INDIRECT(ADDRESS(ROW()*3-ROW($M$4)-ROW($F$4)+1,COLUMN(H$3))))</f>
        <v>5.7771999999999997</v>
      </c>
      <c r="X15" s="125" cm="1">
        <f t="array" aca="1" ref="X15" ca="1">IF(INDIRECT(ADDRESS(ROW()*3-ROW($M$4)-ROW($F$4)+1,COLUMN(I$3)))=0,"",INDIRECT(ADDRESS(ROW()*3-ROW($M$4)-ROW($F$4)+1,COLUMN(I$3))))</f>
        <v>5.3106</v>
      </c>
      <c r="Y15" s="142" cm="1">
        <f t="array" aca="1" ref="Y15" ca="1">IF(INDIRECT(ADDRESS(ROW()*3-ROW($M$4)-ROW($F$4)+1,COLUMN(J$3)))=0,"",INDIRECT(ADDRESS(ROW()*3-ROW($M$4)-ROW($F$4)+1,COLUMN(J$3))))</f>
        <v>0.1216</v>
      </c>
      <c r="Z15" s="171" cm="1">
        <f t="array" aca="1" ref="Z15" ca="1">IF(INDIRECT(ADDRESS(ROW()*3-ROW($M$4)-ROW($F$4)+1,COLUMN(K$3)))=0,"",INDIRECT(ADDRESS(ROW()*3-ROW($M$4)-ROW($F$4)+1,COLUMN(K$3))))</f>
        <v>10.635999999999999</v>
      </c>
      <c r="AA15" s="124" cm="1">
        <f t="array" aca="1" ref="AA15" ca="1">IF(INDIRECT(ADDRESS(ROW()*3-ROW($M$4)-ROW($F$4)+2,COLUMN(G$3)))=0,"",INDIRECT(ADDRESS(ROW()*3-ROW($M$4)-ROW($F$4)+2,COLUMN(G$3))))</f>
        <v>11.3672</v>
      </c>
      <c r="AB15" s="125" cm="1">
        <f t="array" aca="1" ref="AB15" ca="1">IF(INDIRECT(ADDRESS(ROW()*3-ROW($M$4)-ROW($F$4)+2,COLUMN(H$3)))=0,"",INDIRECT(ADDRESS(ROW()*3-ROW($M$4)-ROW($F$4)+2,COLUMN(H$3))))</f>
        <v>5.8585000000000003</v>
      </c>
      <c r="AC15" s="125" cm="1">
        <f t="array" aca="1" ref="AC15" ca="1">IF(INDIRECT(ADDRESS(ROW()*3-ROW($M$4)-ROW($F$4)+2,COLUMN(I$3)))=0,"",INDIRECT(ADDRESS(ROW()*3-ROW($M$4)-ROW($F$4)+2,COLUMN(I$3))))</f>
        <v>5.3853999999999997</v>
      </c>
      <c r="AD15" s="142" cm="1">
        <f t="array" aca="1" ref="AD15" ca="1">IF(INDIRECT(ADDRESS(ROW()*3-ROW($M$4)-ROW($F$4)+2,COLUMN(J$3)))=0,"",INDIRECT(ADDRESS(ROW()*3-ROW($M$4)-ROW($F$4)+2,COLUMN(J$3))))</f>
        <v>0.12330000000000001</v>
      </c>
      <c r="AE15" s="171" cm="1">
        <f t="array" aca="1" ref="AE15" ca="1">IF(INDIRECT(ADDRESS(ROW()*3-ROW($M$4)-ROW($F$4)+2,COLUMN(K$3)))=0,"",INDIRECT(ADDRESS(ROW()*3-ROW($M$4)-ROW($F$4)+2,COLUMN(K$3))))</f>
        <v>10.7888</v>
      </c>
    </row>
    <row r="16" spans="1:31" ht="15" thickBot="1">
      <c r="A16" s="119" t="s">
        <v>8</v>
      </c>
      <c r="B16" s="187">
        <v>2.4133E-4</v>
      </c>
      <c r="C16" s="253" t="s">
        <v>29</v>
      </c>
      <c r="D16" s="253" t="s">
        <v>30</v>
      </c>
      <c r="E16" s="256">
        <v>805.95</v>
      </c>
      <c r="F16" s="119" t="s">
        <v>8</v>
      </c>
      <c r="G16" s="181">
        <v>12.210100000000001</v>
      </c>
      <c r="H16" s="182">
        <v>6.9273999999999996</v>
      </c>
      <c r="I16" s="182">
        <v>5.1689999999999996</v>
      </c>
      <c r="J16" s="182">
        <v>0.1137</v>
      </c>
      <c r="K16" s="177">
        <v>11.2081</v>
      </c>
      <c r="L16" s="111"/>
      <c r="M16" s="126">
        <f t="shared" si="0"/>
        <v>2024</v>
      </c>
      <c r="N16" s="127" t="s">
        <v>37</v>
      </c>
      <c r="O16" s="185">
        <v>45658</v>
      </c>
      <c r="P16" s="128" cm="1">
        <f t="array" aca="1" ref="P16" ca="1">IF(INDIRECT(ADDRESS(ROW()*3-ROW($M$4)-ROW($F$4),COLUMN($E$2)))=0,"",INDIRECT(ADDRESS(ROW()*3-ROW($M$4)-ROW($F$4),COLUMN($E$2))))</f>
        <v>753.39</v>
      </c>
      <c r="Q16" s="129" cm="1">
        <f t="array" aca="1" ref="Q16" ca="1">IF(INDIRECT(ADDRESS(ROW()*3-ROW($M$4)-ROW($F$4),COLUMN(G$3)))=0,"",INDIRECT(ADDRESS(ROW()*3-ROW($M$4)-ROW($F$4),COLUMN(G$3))))</f>
        <v>10.8918</v>
      </c>
      <c r="R16" s="130" cm="1">
        <f t="array" aca="1" ref="R16" ca="1">IF(INDIRECT(ADDRESS(ROW()*3-ROW($M$4)-ROW($F$4),COLUMN(H$3)))=0,"",INDIRECT(ADDRESS(ROW()*3-ROW($M$4)-ROW($F$4),COLUMN(H$3))))</f>
        <v>5.4814999999999996</v>
      </c>
      <c r="S16" s="130" cm="1">
        <f t="array" aca="1" ref="S16" ca="1">IF(INDIRECT(ADDRESS(ROW()*3-ROW($M$4)-ROW($F$4),COLUMN(I$3)))=0,"",INDIRECT(ADDRESS(ROW()*3-ROW($M$4)-ROW($F$4),COLUMN(I$3))))</f>
        <v>5.3036000000000003</v>
      </c>
      <c r="T16" s="143" cm="1">
        <f t="array" aca="1" ref="T16" ca="1">IF(INDIRECT(ADDRESS(ROW()*3-ROW($M$4)-ROW($F$4),COLUMN(J$3)))=0,"",INDIRECT(ADDRESS(ROW()*3-ROW($M$4)-ROW($F$4),COLUMN(J$3))))</f>
        <v>0.1067</v>
      </c>
      <c r="U16" s="172" cm="1">
        <f t="array" aca="1" ref="U16" ca="1">IF(INDIRECT(ADDRESS(ROW()*3-ROW($M$4)-ROW($F$4),COLUMN(K$3)))=0,"",INDIRECT(ADDRESS(ROW()*3-ROW($M$4)-ROW($F$4),COLUMN(K$3))))</f>
        <v>9.9839000000000002</v>
      </c>
      <c r="V16" s="129" cm="1">
        <f t="array" aca="1" ref="V16" ca="1">IF(INDIRECT(ADDRESS(ROW()*3-ROW($M$4)-ROW($F$4)+1,COLUMN(G$3)))=0,"",INDIRECT(ADDRESS(ROW()*3-ROW($M$4)-ROW($F$4)+1,COLUMN(G$3))))</f>
        <v>11.0464</v>
      </c>
      <c r="W16" s="130" cm="1">
        <f t="array" aca="1" ref="W16" ca="1">IF(INDIRECT(ADDRESS(ROW()*3-ROW($M$4)-ROW($F$4)+1,COLUMN(H$3)))=0,"",INDIRECT(ADDRESS(ROW()*3-ROW($M$4)-ROW($F$4)+1,COLUMN(H$3))))</f>
        <v>5.5594000000000001</v>
      </c>
      <c r="X16" s="130" cm="1">
        <f t="array" aca="1" ref="X16" ca="1">IF(INDIRECT(ADDRESS(ROW()*3-ROW($M$4)-ROW($F$4)+1,COLUMN(I$3)))=0,"",INDIRECT(ADDRESS(ROW()*3-ROW($M$4)-ROW($F$4)+1,COLUMN(I$3))))</f>
        <v>5.3788</v>
      </c>
      <c r="Y16" s="143" cm="1">
        <f t="array" aca="1" ref="Y16" ca="1">IF(INDIRECT(ADDRESS(ROW()*3-ROW($M$4)-ROW($F$4)+1,COLUMN(J$3)))=0,"",INDIRECT(ADDRESS(ROW()*3-ROW($M$4)-ROW($F$4)+1,COLUMN(J$3))))</f>
        <v>0.1082</v>
      </c>
      <c r="Z16" s="172" cm="1">
        <f t="array" aca="1" ref="Z16" ca="1">IF(INDIRECT(ADDRESS(ROW()*3-ROW($M$4)-ROW($F$4)+1,COLUMN(K$3)))=0,"",INDIRECT(ADDRESS(ROW()*3-ROW($M$4)-ROW($F$4)+1,COLUMN(K$3))))</f>
        <v>10.125999999999999</v>
      </c>
      <c r="AA16" s="129" cm="1">
        <f t="array" aca="1" ref="AA16" ca="1">IF(INDIRECT(ADDRESS(ROW()*3-ROW($M$4)-ROW($F$4)+2,COLUMN(G$3)))=0,"",INDIRECT(ADDRESS(ROW()*3-ROW($M$4)-ROW($F$4)+2,COLUMN(G$3))))</f>
        <v>11.2019</v>
      </c>
      <c r="AB16" s="130" cm="1">
        <f t="array" aca="1" ref="AB16" ca="1">IF(INDIRECT(ADDRESS(ROW()*3-ROW($M$4)-ROW($F$4)+2,COLUMN(H$3)))=0,"",INDIRECT(ADDRESS(ROW()*3-ROW($M$4)-ROW($F$4)+2,COLUMN(H$3))))</f>
        <v>5.6375999999999999</v>
      </c>
      <c r="AC16" s="130" cm="1">
        <f t="array" aca="1" ref="AC16" ca="1">IF(INDIRECT(ADDRESS(ROW()*3-ROW($M$4)-ROW($F$4)+2,COLUMN(I$3)))=0,"",INDIRECT(ADDRESS(ROW()*3-ROW($M$4)-ROW($F$4)+2,COLUMN(I$3))))</f>
        <v>5.4546000000000001</v>
      </c>
      <c r="AD16" s="143" cm="1">
        <f t="array" aca="1" ref="AD16" ca="1">IF(INDIRECT(ADDRESS(ROW()*3-ROW($M$4)-ROW($F$4)+2,COLUMN(J$3)))=0,"",INDIRECT(ADDRESS(ROW()*3-ROW($M$4)-ROW($F$4)+2,COLUMN(J$3))))</f>
        <v>0.10970000000000001</v>
      </c>
      <c r="AE16" s="172" cm="1">
        <f t="array" aca="1" ref="AE16" ca="1">IF(INDIRECT(ADDRESS(ROW()*3-ROW($M$4)-ROW($F$4)+2,COLUMN(K$3)))=0,"",INDIRECT(ADDRESS(ROW()*3-ROW($M$4)-ROW($F$4)+2,COLUMN(K$3))))</f>
        <v>10.2736</v>
      </c>
    </row>
    <row r="17" spans="1:30" ht="15" thickBot="1">
      <c r="A17" s="119" t="s">
        <v>9</v>
      </c>
      <c r="B17" s="187">
        <v>2.4483000000000003E-4</v>
      </c>
      <c r="C17" s="254"/>
      <c r="D17" s="254"/>
      <c r="E17" s="257"/>
      <c r="F17" s="119" t="s">
        <v>9</v>
      </c>
      <c r="G17" s="181">
        <v>12.3872</v>
      </c>
      <c r="H17" s="182">
        <v>7.0278999999999998</v>
      </c>
      <c r="I17" s="182">
        <v>5.2439999999999998</v>
      </c>
      <c r="J17" s="182">
        <v>0.1153</v>
      </c>
      <c r="K17" s="177">
        <v>11.3713</v>
      </c>
      <c r="L17" s="111"/>
      <c r="P17" s="102" t="str" cm="1">
        <f t="array" aca="1" ref="P17" ca="1">IF(INDIRECT(ADDRESS(ROW()*3-ROW($M$4)-ROW($F$4),COLUMN($E$2)))=0,"",INDIRECT(ADDRESS(ROW()*3-ROW($M$4)-ROW($F$4),COLUMN($E$2))))</f>
        <v/>
      </c>
      <c r="Q17" s="102" t="str" cm="1">
        <f t="array" aca="1" ref="Q17" ca="1">IF(INDIRECT(ADDRESS(ROW()*3-ROW($M$4)-ROW($F$4),COLUMN(G$3)))=0,"",INDIRECT(ADDRESS(ROW()*3-ROW($M$4)-ROW($F$4),COLUMN(G$3))))</f>
        <v/>
      </c>
      <c r="R17" s="102" t="str" cm="1">
        <f t="array" aca="1" ref="R17" ca="1">IF(INDIRECT(ADDRESS(ROW()*3-ROW($M$4)-ROW($F$4),COLUMN(H$3)))=0,"",INDIRECT(ADDRESS(ROW()*3-ROW($M$4)-ROW($F$4),COLUMN(H$3))))</f>
        <v/>
      </c>
      <c r="S17" s="102" t="str" cm="1">
        <f t="array" aca="1" ref="S17" ca="1">IF(INDIRECT(ADDRESS(ROW()*3-ROW($M$4)-ROW($F$4),COLUMN(I$3)))=0,"",INDIRECT(ADDRESS(ROW()*3-ROW($M$4)-ROW($F$4),COLUMN(I$3))))</f>
        <v/>
      </c>
      <c r="T17" s="102" t="str" cm="1">
        <f t="array" aca="1" ref="T17" ca="1">IF(INDIRECT(ADDRESS(ROW()*3-ROW($M$4)-ROW($F$4),COLUMN(J$3)))=0,"",INDIRECT(ADDRESS(ROW()*3-ROW($M$4)-ROW($F$4),COLUMN(J$3))))</f>
        <v/>
      </c>
      <c r="V17" s="102" t="str" cm="1">
        <f t="array" aca="1" ref="V17" ca="1">IF(INDIRECT(ADDRESS(ROW()*3-ROW($M$4)-ROW($F$4)+1,COLUMN(G$3)))=0,"",INDIRECT(ADDRESS(ROW()*3-ROW($M$4)-ROW($F$4)+1,COLUMN(G$3))))</f>
        <v/>
      </c>
      <c r="W17" s="102" t="str" cm="1">
        <f t="array" aca="1" ref="W17" ca="1">IF(INDIRECT(ADDRESS(ROW()*3-ROW($M$4)-ROW($F$4)+1,COLUMN(H$3)))=0,"",INDIRECT(ADDRESS(ROW()*3-ROW($M$4)-ROW($F$4)+1,COLUMN(H$3))))</f>
        <v/>
      </c>
      <c r="X17" s="102" t="str" cm="1">
        <f t="array" aca="1" ref="X17" ca="1">IF(INDIRECT(ADDRESS(ROW()*3-ROW($M$4)-ROW($F$4)+1,COLUMN(I$3)))=0,"",INDIRECT(ADDRESS(ROW()*3-ROW($M$4)-ROW($F$4)+1,COLUMN(I$3))))</f>
        <v/>
      </c>
      <c r="Y17" s="102" t="str" cm="1">
        <f t="array" aca="1" ref="Y17" ca="1">IF(INDIRECT(ADDRESS(ROW()*3-ROW($M$4)-ROW($F$4)+1,COLUMN(J$3)))=0,"",INDIRECT(ADDRESS(ROW()*3-ROW($M$4)-ROW($F$4)+1,COLUMN(J$3))))</f>
        <v/>
      </c>
      <c r="AA17" s="102" t="str" cm="1">
        <f t="array" aca="1" ref="AA17" ca="1">IF(INDIRECT(ADDRESS(ROW()*3-ROW($M$4)-ROW($F$4)+2,COLUMN(G$3)))=0,"",INDIRECT(ADDRESS(ROW()*3-ROW($M$4)-ROW($F$4)+2,COLUMN(G$3))))</f>
        <v/>
      </c>
      <c r="AB17" s="102" t="str" cm="1">
        <f t="array" aca="1" ref="AB17" ca="1">IF(INDIRECT(ADDRESS(ROW()*3-ROW($M$4)-ROW($F$4)+2,COLUMN(H$3)))=0,"",INDIRECT(ADDRESS(ROW()*3-ROW($M$4)-ROW($F$4)+2,COLUMN(H$3))))</f>
        <v/>
      </c>
      <c r="AC17" s="102" t="str" cm="1">
        <f t="array" aca="1" ref="AC17" ca="1">IF(INDIRECT(ADDRESS(ROW()*3-ROW($M$4)-ROW($F$4)+2,COLUMN(I$3)))=0,"",INDIRECT(ADDRESS(ROW()*3-ROW($M$4)-ROW($F$4)+2,COLUMN(I$3))))</f>
        <v/>
      </c>
      <c r="AD17" s="102" t="str" cm="1">
        <f t="array" aca="1" ref="AD17" ca="1">IF(INDIRECT(ADDRESS(ROW()*3-ROW($M$4)-ROW($F$4)+2,COLUMN(J$3)))=0,"",INDIRECT(ADDRESS(ROW()*3-ROW($M$4)-ROW($F$4)+2,COLUMN(J$3))))</f>
        <v/>
      </c>
    </row>
    <row r="18" spans="1:30" ht="16" thickBot="1">
      <c r="A18" s="119" t="s">
        <v>10</v>
      </c>
      <c r="B18" s="187">
        <v>2.4834E-4</v>
      </c>
      <c r="C18" s="255"/>
      <c r="D18" s="255"/>
      <c r="E18" s="258"/>
      <c r="F18" s="119" t="s">
        <v>10</v>
      </c>
      <c r="G18" s="181">
        <v>12.5648</v>
      </c>
      <c r="H18" s="182">
        <v>7.1285999999999996</v>
      </c>
      <c r="I18" s="182">
        <v>5.3192000000000004</v>
      </c>
      <c r="J18" s="182">
        <v>0.11700000000000001</v>
      </c>
      <c r="K18" s="177">
        <v>11.539300000000001</v>
      </c>
      <c r="L18" s="111"/>
      <c r="M18" s="12" t="str">
        <f>"Fuel Price Adjustment " &amp; M4 &amp; " - High Voltage  (c/kWh)"</f>
        <v>Fuel Price Adjustment 2024 - High Voltage  (c/kWh)</v>
      </c>
      <c r="W18" s="12" t="str">
        <f>"Fuel Price Adjustment " &amp; M4 &amp; " - Low Voltage  (c/kWh)"</f>
        <v>Fuel Price Adjustment 2024 - Low Voltage  (c/kWh)</v>
      </c>
    </row>
    <row r="19" spans="1:30" ht="15" thickBot="1">
      <c r="A19" s="119" t="s">
        <v>8</v>
      </c>
      <c r="B19" s="187">
        <v>2.4133E-4</v>
      </c>
      <c r="C19" s="253" t="s">
        <v>30</v>
      </c>
      <c r="D19" s="253" t="s">
        <v>31</v>
      </c>
      <c r="E19" s="260">
        <v>820.9</v>
      </c>
      <c r="F19" s="119" t="s">
        <v>8</v>
      </c>
      <c r="G19" s="181">
        <v>12.5709</v>
      </c>
      <c r="H19" s="182">
        <v>7.0220000000000002</v>
      </c>
      <c r="I19" s="182">
        <v>5.4337999999999997</v>
      </c>
      <c r="J19" s="182">
        <v>0.11509999999999999</v>
      </c>
      <c r="K19" s="177">
        <v>11.649800000000001</v>
      </c>
      <c r="L19" s="111"/>
    </row>
    <row r="20" spans="1:30" ht="15" thickBot="1">
      <c r="A20" s="119" t="s">
        <v>9</v>
      </c>
      <c r="B20" s="187">
        <v>2.4483000000000003E-4</v>
      </c>
      <c r="C20" s="254"/>
      <c r="D20" s="254"/>
      <c r="E20" s="261"/>
      <c r="F20" s="119" t="s">
        <v>9</v>
      </c>
      <c r="G20" s="181">
        <v>12.7532</v>
      </c>
      <c r="H20" s="182">
        <v>7.1238000000000001</v>
      </c>
      <c r="I20" s="182">
        <v>5.5125999999999999</v>
      </c>
      <c r="J20" s="182">
        <v>0.1168</v>
      </c>
      <c r="K20" s="177">
        <v>11.8193</v>
      </c>
      <c r="L20" s="111"/>
    </row>
    <row r="21" spans="1:30" ht="15" thickBot="1">
      <c r="A21" s="119" t="s">
        <v>10</v>
      </c>
      <c r="B21" s="187">
        <v>2.4834E-4</v>
      </c>
      <c r="C21" s="255"/>
      <c r="D21" s="255"/>
      <c r="E21" s="262"/>
      <c r="F21" s="119" t="s">
        <v>10</v>
      </c>
      <c r="G21" s="181">
        <v>12.936</v>
      </c>
      <c r="H21" s="182">
        <v>7.2259000000000002</v>
      </c>
      <c r="I21" s="182">
        <v>5.5915999999999997</v>
      </c>
      <c r="J21" s="182">
        <v>0.11849999999999999</v>
      </c>
      <c r="K21" s="177">
        <v>11.9931</v>
      </c>
      <c r="L21" s="111"/>
    </row>
    <row r="22" spans="1:30" ht="15" thickBot="1">
      <c r="A22" s="119" t="s">
        <v>8</v>
      </c>
      <c r="B22" s="187">
        <v>2.4133E-4</v>
      </c>
      <c r="C22" s="253" t="s">
        <v>31</v>
      </c>
      <c r="D22" s="253" t="s">
        <v>32</v>
      </c>
      <c r="E22" s="263">
        <v>821.68</v>
      </c>
      <c r="F22" s="119" t="s">
        <v>8</v>
      </c>
      <c r="G22" s="181">
        <v>12.589700000000001</v>
      </c>
      <c r="H22" s="182">
        <v>7.2516999999999996</v>
      </c>
      <c r="I22" s="182">
        <v>5.2085999999999997</v>
      </c>
      <c r="J22" s="182">
        <v>0.12939999999999999</v>
      </c>
      <c r="K22" s="177">
        <v>11.7166</v>
      </c>
      <c r="L22" s="111"/>
    </row>
    <row r="23" spans="1:30" ht="15" thickBot="1">
      <c r="A23" s="119" t="s">
        <v>9</v>
      </c>
      <c r="B23" s="187">
        <v>2.4483000000000003E-4</v>
      </c>
      <c r="C23" s="254"/>
      <c r="D23" s="254"/>
      <c r="E23" s="257"/>
      <c r="F23" s="119" t="s">
        <v>9</v>
      </c>
      <c r="G23" s="181">
        <v>12.7723</v>
      </c>
      <c r="H23" s="182">
        <v>7.3569000000000004</v>
      </c>
      <c r="I23" s="182">
        <v>5.2842000000000002</v>
      </c>
      <c r="J23" s="182">
        <v>0.13120000000000001</v>
      </c>
      <c r="K23" s="177">
        <v>11.8871</v>
      </c>
      <c r="L23" s="111"/>
    </row>
    <row r="24" spans="1:30" ht="15" thickBot="1">
      <c r="A24" s="119" t="s">
        <v>10</v>
      </c>
      <c r="B24" s="187">
        <v>2.4834E-4</v>
      </c>
      <c r="C24" s="255"/>
      <c r="D24" s="255"/>
      <c r="E24" s="258"/>
      <c r="F24" s="119" t="s">
        <v>10</v>
      </c>
      <c r="G24" s="181">
        <v>12.955399999999999</v>
      </c>
      <c r="H24" s="182">
        <v>7.4623999999999997</v>
      </c>
      <c r="I24" s="182">
        <v>5.3598999999999997</v>
      </c>
      <c r="J24" s="182">
        <v>0.1331</v>
      </c>
      <c r="K24" s="177">
        <v>12.0617</v>
      </c>
      <c r="L24" s="111"/>
    </row>
    <row r="25" spans="1:30" ht="15" thickBot="1">
      <c r="A25" s="119" t="s">
        <v>8</v>
      </c>
      <c r="B25" s="188">
        <v>2.4023E-4</v>
      </c>
      <c r="C25" s="253" t="s">
        <v>32</v>
      </c>
      <c r="D25" s="253" t="s">
        <v>33</v>
      </c>
      <c r="E25" s="263">
        <v>810.67</v>
      </c>
      <c r="F25" s="119" t="s">
        <v>8</v>
      </c>
      <c r="G25" s="181">
        <v>12.267799999999999</v>
      </c>
      <c r="H25" s="182">
        <v>7.0903999999999998</v>
      </c>
      <c r="I25" s="182">
        <v>5.0327999999999999</v>
      </c>
      <c r="J25" s="182">
        <v>0.14460000000000001</v>
      </c>
      <c r="K25" s="177">
        <v>11.5701</v>
      </c>
      <c r="L25" s="111"/>
    </row>
    <row r="26" spans="1:30" ht="15" thickBot="1">
      <c r="A26" s="119" t="s">
        <v>9</v>
      </c>
      <c r="B26" s="188">
        <v>2.4363999999999999E-4</v>
      </c>
      <c r="C26" s="254"/>
      <c r="D26" s="254"/>
      <c r="E26" s="257"/>
      <c r="F26" s="119" t="s">
        <v>9</v>
      </c>
      <c r="G26" s="181">
        <v>12.442</v>
      </c>
      <c r="H26" s="182">
        <v>7.1909999999999998</v>
      </c>
      <c r="I26" s="182">
        <v>5.1043000000000003</v>
      </c>
      <c r="J26" s="182">
        <v>0.1467</v>
      </c>
      <c r="K26" s="177">
        <v>11.7346</v>
      </c>
      <c r="L26" s="111"/>
    </row>
    <row r="27" spans="1:30" ht="15" thickBot="1">
      <c r="A27" s="119" t="s">
        <v>10</v>
      </c>
      <c r="B27" s="188">
        <v>2.4707E-4</v>
      </c>
      <c r="C27" s="255"/>
      <c r="D27" s="255"/>
      <c r="E27" s="258"/>
      <c r="F27" s="119" t="s">
        <v>10</v>
      </c>
      <c r="G27" s="181">
        <v>12.617100000000001</v>
      </c>
      <c r="H27" s="182">
        <v>7.2923</v>
      </c>
      <c r="I27" s="182">
        <v>5.1760999999999999</v>
      </c>
      <c r="J27" s="182">
        <v>0.1487</v>
      </c>
      <c r="K27" s="177">
        <v>11.9031</v>
      </c>
      <c r="L27" s="111"/>
    </row>
    <row r="28" spans="1:30" ht="15" thickBot="1">
      <c r="A28" s="119" t="s">
        <v>8</v>
      </c>
      <c r="B28" s="188">
        <v>2.4023E-4</v>
      </c>
      <c r="C28" s="253" t="s">
        <v>33</v>
      </c>
      <c r="D28" s="253" t="s">
        <v>34</v>
      </c>
      <c r="E28" s="263">
        <v>816.57</v>
      </c>
      <c r="F28" s="119" t="s">
        <v>8</v>
      </c>
      <c r="G28" s="181">
        <v>12.409599999999999</v>
      </c>
      <c r="H28" s="182">
        <v>6.8201999999999998</v>
      </c>
      <c r="I28" s="182">
        <v>5.4561000000000002</v>
      </c>
      <c r="J28" s="182">
        <v>0.1333</v>
      </c>
      <c r="K28" s="177">
        <v>11.633800000000001</v>
      </c>
      <c r="L28" s="111"/>
    </row>
    <row r="29" spans="1:30" ht="15" thickBot="1">
      <c r="A29" s="119" t="s">
        <v>9</v>
      </c>
      <c r="B29" s="188">
        <v>2.4363999999999999E-4</v>
      </c>
      <c r="C29" s="254"/>
      <c r="D29" s="254"/>
      <c r="E29" s="257"/>
      <c r="F29" s="119" t="s">
        <v>9</v>
      </c>
      <c r="G29" s="181">
        <v>12.585699999999999</v>
      </c>
      <c r="H29" s="182">
        <v>6.9169</v>
      </c>
      <c r="I29" s="182">
        <v>5.5335999999999999</v>
      </c>
      <c r="J29" s="182">
        <v>0.13519999999999999</v>
      </c>
      <c r="K29" s="177">
        <v>11.799200000000001</v>
      </c>
      <c r="L29" s="111"/>
    </row>
    <row r="30" spans="1:30" ht="15" thickBot="1">
      <c r="A30" s="119" t="s">
        <v>10</v>
      </c>
      <c r="B30" s="188">
        <v>2.4707E-4</v>
      </c>
      <c r="C30" s="255"/>
      <c r="D30" s="255"/>
      <c r="E30" s="258"/>
      <c r="F30" s="119" t="s">
        <v>10</v>
      </c>
      <c r="G30" s="181">
        <v>12.7629</v>
      </c>
      <c r="H30" s="182">
        <v>7.0143000000000004</v>
      </c>
      <c r="I30" s="182">
        <v>5.6115000000000004</v>
      </c>
      <c r="J30" s="182">
        <v>0.1371</v>
      </c>
      <c r="K30" s="177">
        <v>11.9689</v>
      </c>
      <c r="L30" s="111"/>
    </row>
    <row r="31" spans="1:30" ht="15" thickBot="1">
      <c r="A31" s="119" t="s">
        <v>8</v>
      </c>
      <c r="B31" s="188">
        <v>2.4023E-4</v>
      </c>
      <c r="C31" s="253" t="s">
        <v>34</v>
      </c>
      <c r="D31" s="253" t="s">
        <v>35</v>
      </c>
      <c r="E31" s="256">
        <v>782.16</v>
      </c>
      <c r="F31" s="119" t="s">
        <v>8</v>
      </c>
      <c r="G31" s="181">
        <v>11.5829</v>
      </c>
      <c r="H31" s="182">
        <v>6.5248999999999997</v>
      </c>
      <c r="I31" s="182">
        <v>4.923</v>
      </c>
      <c r="J31" s="182">
        <v>0.13500000000000001</v>
      </c>
      <c r="K31" s="177">
        <v>11.114800000000001</v>
      </c>
      <c r="L31" s="111"/>
    </row>
    <row r="32" spans="1:30" ht="15" thickBot="1">
      <c r="A32" s="119" t="s">
        <v>9</v>
      </c>
      <c r="B32" s="188">
        <v>2.4363999999999999E-4</v>
      </c>
      <c r="C32" s="254"/>
      <c r="D32" s="254"/>
      <c r="E32" s="257"/>
      <c r="F32" s="119" t="s">
        <v>9</v>
      </c>
      <c r="G32" s="181">
        <v>11.747299999999999</v>
      </c>
      <c r="H32" s="182">
        <v>6.6174999999999997</v>
      </c>
      <c r="I32" s="182">
        <v>4.9928999999999997</v>
      </c>
      <c r="J32" s="182">
        <v>0.13689999999999999</v>
      </c>
      <c r="K32" s="177">
        <v>11.2728</v>
      </c>
      <c r="L32" s="111"/>
    </row>
    <row r="33" spans="1:12" ht="15" thickBot="1">
      <c r="A33" s="119" t="s">
        <v>10</v>
      </c>
      <c r="B33" s="188">
        <v>2.4707E-4</v>
      </c>
      <c r="C33" s="255"/>
      <c r="D33" s="255"/>
      <c r="E33" s="258"/>
      <c r="F33" s="119" t="s">
        <v>10</v>
      </c>
      <c r="G33" s="181">
        <v>11.912699999999999</v>
      </c>
      <c r="H33" s="182">
        <v>6.7106000000000003</v>
      </c>
      <c r="I33" s="182">
        <v>5.0632000000000001</v>
      </c>
      <c r="J33" s="182">
        <v>0.1389</v>
      </c>
      <c r="K33" s="177">
        <v>11.4339</v>
      </c>
      <c r="L33" s="111"/>
    </row>
    <row r="34" spans="1:12" ht="15" thickBot="1">
      <c r="A34" s="119" t="s">
        <v>8</v>
      </c>
      <c r="B34" s="188">
        <v>2.4023E-4</v>
      </c>
      <c r="C34" s="253" t="s">
        <v>35</v>
      </c>
      <c r="D34" s="253" t="s">
        <v>36</v>
      </c>
      <c r="E34" s="260">
        <v>751.87</v>
      </c>
      <c r="F34" s="119" t="s">
        <v>8</v>
      </c>
      <c r="G34" s="181">
        <v>10.8553</v>
      </c>
      <c r="H34" s="182">
        <v>5.8048999999999999</v>
      </c>
      <c r="I34" s="182">
        <v>4.9226000000000001</v>
      </c>
      <c r="J34" s="182">
        <v>0.1278</v>
      </c>
      <c r="K34" s="177">
        <v>10.3627</v>
      </c>
      <c r="L34" s="111"/>
    </row>
    <row r="35" spans="1:12" ht="15" thickBot="1">
      <c r="A35" s="119" t="s">
        <v>9</v>
      </c>
      <c r="B35" s="188">
        <v>2.4363999999999999E-4</v>
      </c>
      <c r="C35" s="254"/>
      <c r="D35" s="254"/>
      <c r="E35" s="261"/>
      <c r="F35" s="119" t="s">
        <v>9</v>
      </c>
      <c r="G35" s="181">
        <v>11.009399999999999</v>
      </c>
      <c r="H35" s="182">
        <v>5.8874000000000004</v>
      </c>
      <c r="I35" s="182">
        <v>4.9923999999999999</v>
      </c>
      <c r="J35" s="182">
        <v>0.12959999999999999</v>
      </c>
      <c r="K35" s="177">
        <v>10.51</v>
      </c>
      <c r="L35" s="111"/>
    </row>
    <row r="36" spans="1:12" ht="15" thickBot="1">
      <c r="A36" s="119" t="s">
        <v>10</v>
      </c>
      <c r="B36" s="188">
        <v>2.4707E-4</v>
      </c>
      <c r="C36" s="255"/>
      <c r="D36" s="255"/>
      <c r="E36" s="262"/>
      <c r="F36" s="119" t="s">
        <v>10</v>
      </c>
      <c r="G36" s="181">
        <v>11.164400000000001</v>
      </c>
      <c r="H36" s="182">
        <v>5.9702999999999999</v>
      </c>
      <c r="I36" s="182">
        <v>5.0627000000000004</v>
      </c>
      <c r="J36" s="182">
        <v>0.13139999999999999</v>
      </c>
      <c r="K36" s="177">
        <v>10.6607</v>
      </c>
      <c r="L36" s="111"/>
    </row>
    <row r="37" spans="1:12" ht="15.75" customHeight="1" thickBot="1">
      <c r="A37" s="119" t="s">
        <v>8</v>
      </c>
      <c r="B37" s="188">
        <v>2.4023E-4</v>
      </c>
      <c r="C37" s="253" t="s">
        <v>36</v>
      </c>
      <c r="D37" s="253" t="s">
        <v>37</v>
      </c>
      <c r="E37" s="256">
        <v>760.08</v>
      </c>
      <c r="F37" s="119" t="s">
        <v>8</v>
      </c>
      <c r="G37" s="181">
        <v>11.0525</v>
      </c>
      <c r="H37" s="182">
        <v>5.6962999999999999</v>
      </c>
      <c r="I37" s="182">
        <v>5.2363</v>
      </c>
      <c r="J37" s="182">
        <v>0.11990000000000001</v>
      </c>
      <c r="K37" s="180">
        <v>10.4869</v>
      </c>
      <c r="L37" s="111"/>
    </row>
    <row r="38" spans="1:12" ht="15" thickBot="1">
      <c r="A38" s="119" t="s">
        <v>9</v>
      </c>
      <c r="B38" s="188">
        <v>2.4363999999999999E-4</v>
      </c>
      <c r="C38" s="254"/>
      <c r="D38" s="254"/>
      <c r="E38" s="257"/>
      <c r="F38" s="119" t="s">
        <v>9</v>
      </c>
      <c r="G38" s="181">
        <v>11.2094</v>
      </c>
      <c r="H38" s="182">
        <v>5.7771999999999997</v>
      </c>
      <c r="I38" s="182">
        <v>5.3106</v>
      </c>
      <c r="J38" s="182">
        <v>0.1216</v>
      </c>
      <c r="K38" s="180">
        <v>10.635999999999999</v>
      </c>
      <c r="L38" s="111"/>
    </row>
    <row r="39" spans="1:12" ht="15" thickBot="1">
      <c r="A39" s="119" t="s">
        <v>10</v>
      </c>
      <c r="B39" s="188">
        <v>2.4707E-4</v>
      </c>
      <c r="C39" s="255"/>
      <c r="D39" s="255"/>
      <c r="E39" s="258"/>
      <c r="F39" s="119" t="s">
        <v>10</v>
      </c>
      <c r="G39" s="181">
        <v>11.3672</v>
      </c>
      <c r="H39" s="182">
        <v>5.8585000000000003</v>
      </c>
      <c r="I39" s="182">
        <v>5.3853999999999997</v>
      </c>
      <c r="J39" s="182">
        <v>0.12330000000000001</v>
      </c>
      <c r="K39" s="180">
        <v>10.7888</v>
      </c>
      <c r="L39" s="111"/>
    </row>
    <row r="40" spans="1:12" ht="15" thickBot="1">
      <c r="A40" s="119" t="s">
        <v>8</v>
      </c>
      <c r="B40" s="188">
        <v>2.4023E-4</v>
      </c>
      <c r="C40" s="253" t="s">
        <v>37</v>
      </c>
      <c r="D40" s="267">
        <v>45658</v>
      </c>
      <c r="E40" s="256">
        <v>753.39</v>
      </c>
      <c r="F40" s="119" t="s">
        <v>8</v>
      </c>
      <c r="G40" s="181">
        <v>10.8918</v>
      </c>
      <c r="H40" s="182">
        <v>5.4814999999999996</v>
      </c>
      <c r="I40" s="182">
        <v>5.3036000000000003</v>
      </c>
      <c r="J40" s="182">
        <v>0.1067</v>
      </c>
      <c r="K40" s="180">
        <v>9.9839000000000002</v>
      </c>
      <c r="L40" s="111"/>
    </row>
    <row r="41" spans="1:12" ht="15" thickBot="1">
      <c r="A41" s="119" t="s">
        <v>9</v>
      </c>
      <c r="B41" s="188">
        <v>2.4363999999999999E-4</v>
      </c>
      <c r="C41" s="254"/>
      <c r="D41" s="254"/>
      <c r="E41" s="257"/>
      <c r="F41" s="119" t="s">
        <v>9</v>
      </c>
      <c r="G41" s="181">
        <v>11.0464</v>
      </c>
      <c r="H41" s="182">
        <v>5.5594000000000001</v>
      </c>
      <c r="I41" s="182">
        <v>5.3788</v>
      </c>
      <c r="J41" s="182">
        <v>0.1082</v>
      </c>
      <c r="K41" s="180">
        <v>10.125999999999999</v>
      </c>
      <c r="L41" s="111"/>
    </row>
    <row r="42" spans="1:12" ht="15" thickBot="1">
      <c r="A42" s="119" t="s">
        <v>10</v>
      </c>
      <c r="B42" s="188">
        <v>2.4707E-4</v>
      </c>
      <c r="C42" s="255"/>
      <c r="D42" s="255"/>
      <c r="E42" s="258"/>
      <c r="F42" s="119" t="s">
        <v>10</v>
      </c>
      <c r="G42" s="181">
        <v>11.2019</v>
      </c>
      <c r="H42" s="182">
        <v>5.6375999999999999</v>
      </c>
      <c r="I42" s="182">
        <v>5.4546000000000001</v>
      </c>
      <c r="J42" s="182">
        <v>0.10970000000000001</v>
      </c>
      <c r="K42" s="180">
        <v>10.2736</v>
      </c>
      <c r="L42" s="111"/>
    </row>
    <row r="43" spans="1:12">
      <c r="C43" s="5" t="s">
        <v>4</v>
      </c>
    </row>
  </sheetData>
  <sheetProtection sheet="1" objects="1" scenarios="1"/>
  <mergeCells count="45">
    <mergeCell ref="C40:C42"/>
    <mergeCell ref="D40:D42"/>
    <mergeCell ref="E40:E42"/>
    <mergeCell ref="C34:C36"/>
    <mergeCell ref="D34:D36"/>
    <mergeCell ref="E34:E36"/>
    <mergeCell ref="C37:C39"/>
    <mergeCell ref="D37:D39"/>
    <mergeCell ref="E37:E39"/>
    <mergeCell ref="C28:C30"/>
    <mergeCell ref="D28:D30"/>
    <mergeCell ref="E28:E30"/>
    <mergeCell ref="C31:C33"/>
    <mergeCell ref="D31:D33"/>
    <mergeCell ref="E31:E33"/>
    <mergeCell ref="C22:C24"/>
    <mergeCell ref="D22:D24"/>
    <mergeCell ref="E22:E24"/>
    <mergeCell ref="C25:C27"/>
    <mergeCell ref="D25:D27"/>
    <mergeCell ref="E25:E27"/>
    <mergeCell ref="C16:C18"/>
    <mergeCell ref="D16:D18"/>
    <mergeCell ref="E16:E18"/>
    <mergeCell ref="C19:C21"/>
    <mergeCell ref="D19:D21"/>
    <mergeCell ref="E19:E21"/>
    <mergeCell ref="AA2:AE2"/>
    <mergeCell ref="C10:C12"/>
    <mergeCell ref="D10:D12"/>
    <mergeCell ref="E10:E12"/>
    <mergeCell ref="C13:C15"/>
    <mergeCell ref="D13:D15"/>
    <mergeCell ref="E13:E15"/>
    <mergeCell ref="C7:C9"/>
    <mergeCell ref="D7:D9"/>
    <mergeCell ref="E7:E9"/>
    <mergeCell ref="C4:C6"/>
    <mergeCell ref="D4:D6"/>
    <mergeCell ref="E4:E6"/>
    <mergeCell ref="G1:J1"/>
    <mergeCell ref="G2:J2"/>
    <mergeCell ref="K2:K3"/>
    <mergeCell ref="Q2:U2"/>
    <mergeCell ref="V2:Z2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F4C59-3CAB-4E42-94D1-120F476129D5}">
  <dimension ref="A1:AE43"/>
  <sheetViews>
    <sheetView topLeftCell="A35" zoomScaleNormal="100" workbookViewId="0">
      <selection activeCell="B40" sqref="B40:B42"/>
    </sheetView>
  </sheetViews>
  <sheetFormatPr defaultColWidth="8.90625" defaultRowHeight="14.5"/>
  <cols>
    <col min="1" max="1" width="11.1796875" style="102" customWidth="1"/>
    <col min="2" max="2" width="14.54296875" style="102" customWidth="1"/>
    <col min="3" max="4" width="15" style="131" customWidth="1"/>
    <col min="5" max="5" width="16" style="102" customWidth="1"/>
    <col min="6" max="6" width="11.1796875" style="102" customWidth="1"/>
    <col min="7" max="7" width="9.54296875" style="102" customWidth="1"/>
    <col min="8" max="10" width="11.1796875" style="102" customWidth="1"/>
    <col min="11" max="11" width="11.1796875" customWidth="1"/>
    <col min="12" max="12" width="8.90625" style="102"/>
    <col min="13" max="13" width="9.81640625" style="102" customWidth="1"/>
    <col min="14" max="15" width="11.453125" style="102" customWidth="1"/>
    <col min="16" max="31" width="9.81640625" style="102" customWidth="1"/>
    <col min="32" max="16384" width="8.90625" style="102"/>
  </cols>
  <sheetData>
    <row r="1" spans="1:31" ht="46.5" hidden="1" customHeight="1" thickBot="1">
      <c r="A1" s="101"/>
      <c r="C1" s="103" t="s">
        <v>0</v>
      </c>
      <c r="D1" s="103" t="s">
        <v>1</v>
      </c>
      <c r="E1" s="183" t="s">
        <v>2</v>
      </c>
      <c r="F1" s="101"/>
      <c r="G1" s="245" t="s">
        <v>3</v>
      </c>
      <c r="H1" s="246"/>
      <c r="I1" s="246"/>
      <c r="J1" s="247"/>
      <c r="K1" s="138"/>
    </row>
    <row r="2" spans="1:31" ht="46.5" customHeight="1" thickBot="1">
      <c r="A2" s="101"/>
      <c r="C2" s="103" t="s">
        <v>12</v>
      </c>
      <c r="D2" s="103" t="s">
        <v>40</v>
      </c>
      <c r="E2" s="183" t="s">
        <v>41</v>
      </c>
      <c r="F2" s="101"/>
      <c r="G2" s="229" t="s">
        <v>45</v>
      </c>
      <c r="H2" s="230"/>
      <c r="I2" s="230"/>
      <c r="J2" s="231"/>
      <c r="K2" s="248" t="s">
        <v>44</v>
      </c>
      <c r="M2" s="144"/>
      <c r="N2" s="145"/>
      <c r="O2" s="145"/>
      <c r="P2" s="145"/>
      <c r="Q2" s="250" t="s">
        <v>14</v>
      </c>
      <c r="R2" s="251"/>
      <c r="S2" s="251"/>
      <c r="T2" s="251"/>
      <c r="U2" s="252"/>
      <c r="V2" s="264" t="s">
        <v>15</v>
      </c>
      <c r="W2" s="265"/>
      <c r="X2" s="265"/>
      <c r="Y2" s="265"/>
      <c r="Z2" s="266"/>
      <c r="AA2" s="251" t="s">
        <v>16</v>
      </c>
      <c r="AB2" s="251"/>
      <c r="AC2" s="251"/>
      <c r="AD2" s="251"/>
      <c r="AE2" s="252"/>
    </row>
    <row r="3" spans="1:31" ht="29.5" thickBot="1">
      <c r="A3" s="105" t="s">
        <v>7</v>
      </c>
      <c r="B3" s="184" t="s">
        <v>11</v>
      </c>
      <c r="C3" s="103">
        <v>2025</v>
      </c>
      <c r="D3" s="107"/>
      <c r="E3" s="108" t="s">
        <v>24</v>
      </c>
      <c r="F3" s="105" t="s">
        <v>23</v>
      </c>
      <c r="G3" s="109" t="s">
        <v>20</v>
      </c>
      <c r="H3" s="110" t="s">
        <v>21</v>
      </c>
      <c r="I3" s="183" t="s">
        <v>38</v>
      </c>
      <c r="J3" s="105" t="s">
        <v>22</v>
      </c>
      <c r="K3" s="249"/>
      <c r="L3" s="111"/>
      <c r="M3" s="112" t="s">
        <v>25</v>
      </c>
      <c r="N3" s="113" t="s">
        <v>17</v>
      </c>
      <c r="O3" s="114" t="s">
        <v>18</v>
      </c>
      <c r="P3" s="115" t="s">
        <v>19</v>
      </c>
      <c r="Q3" s="116" t="s">
        <v>20</v>
      </c>
      <c r="R3" s="146" t="s">
        <v>21</v>
      </c>
      <c r="S3" s="117" t="s">
        <v>38</v>
      </c>
      <c r="T3" s="147" t="s">
        <v>22</v>
      </c>
      <c r="U3" s="151" t="s">
        <v>43</v>
      </c>
      <c r="V3" s="116" t="s">
        <v>20</v>
      </c>
      <c r="W3" s="146" t="s">
        <v>21</v>
      </c>
      <c r="X3" s="146" t="s">
        <v>38</v>
      </c>
      <c r="Y3" s="117" t="s">
        <v>22</v>
      </c>
      <c r="Z3" s="152" t="s">
        <v>43</v>
      </c>
      <c r="AA3" s="116" t="s">
        <v>20</v>
      </c>
      <c r="AB3" s="146" t="s">
        <v>21</v>
      </c>
      <c r="AC3" s="147" t="s">
        <v>38</v>
      </c>
      <c r="AD3" s="147" t="s">
        <v>22</v>
      </c>
      <c r="AE3" s="151" t="s">
        <v>43</v>
      </c>
    </row>
    <row r="4" spans="1:31" ht="15" thickBot="1">
      <c r="A4" s="119" t="s">
        <v>8</v>
      </c>
      <c r="B4" s="186">
        <v>2.4023E-4</v>
      </c>
      <c r="C4" s="253"/>
      <c r="D4" s="253" t="s">
        <v>26</v>
      </c>
      <c r="E4" s="259">
        <v>753.39</v>
      </c>
      <c r="F4" s="119" t="s">
        <v>8</v>
      </c>
      <c r="G4" s="177">
        <v>10.8918</v>
      </c>
      <c r="H4" s="178">
        <v>5.4814999999999996</v>
      </c>
      <c r="I4" s="178">
        <v>5.3036000000000003</v>
      </c>
      <c r="J4" s="178">
        <v>0.1067</v>
      </c>
      <c r="K4" s="177">
        <v>9.9839000000000002</v>
      </c>
      <c r="L4" s="111"/>
      <c r="M4" s="120">
        <f t="shared" ref="M4:M16" si="0">$C$3</f>
        <v>2025</v>
      </c>
      <c r="N4" s="121"/>
      <c r="O4" s="122" t="s">
        <v>26</v>
      </c>
      <c r="P4" s="123" cm="1">
        <f t="array" aca="1" ref="P4" ca="1">IF(INDIRECT(ADDRESS(ROW()*3-ROW($M$4)-ROW($F$4),COLUMN($E$2)))=0,"",INDIRECT(ADDRESS(ROW()*3-ROW($M$4)-ROW($F$4),COLUMN($E$2))))</f>
        <v>753.39</v>
      </c>
      <c r="Q4" s="124" cm="1">
        <f t="array" aca="1" ref="Q4" ca="1">IF(INDIRECT(ADDRESS(ROW()*3-ROW($M$4)-ROW($F$4),COLUMN(G$3)))=0,"",INDIRECT(ADDRESS(ROW()*3-ROW($M$4)-ROW($F$4),COLUMN(G$3))))</f>
        <v>10.8918</v>
      </c>
      <c r="R4" s="125" cm="1">
        <f t="array" aca="1" ref="R4" ca="1">IF(INDIRECT(ADDRESS(ROW()*3-ROW($M$4)-ROW($F$4),COLUMN(H$3)))=0,"",INDIRECT(ADDRESS(ROW()*3-ROW($M$4)-ROW($F$4),COLUMN(H$3))))</f>
        <v>5.4814999999999996</v>
      </c>
      <c r="S4" s="125" cm="1">
        <f t="array" aca="1" ref="S4" ca="1">IF(INDIRECT(ADDRESS(ROW()*3-ROW($M$4)-ROW($F$4),COLUMN(I$3)))=0,"",INDIRECT(ADDRESS(ROW()*3-ROW($M$4)-ROW($F$4),COLUMN(I$3))))</f>
        <v>5.3036000000000003</v>
      </c>
      <c r="T4" s="142" cm="1">
        <f t="array" aca="1" ref="T4" ca="1">IF(INDIRECT(ADDRESS(ROW()*3-ROW($M$4)-ROW($F$4),COLUMN(J$3)))=0,"",INDIRECT(ADDRESS(ROW()*3-ROW($M$4)-ROW($F$4),COLUMN(J$3))))</f>
        <v>0.1067</v>
      </c>
      <c r="U4" s="171" cm="1">
        <f t="array" aca="1" ref="U4" ca="1">IF(INDIRECT(ADDRESS(ROW()*3-ROW($M$4)-ROW($F$4),COLUMN(K$3)))=0,"",INDIRECT(ADDRESS(ROW()*3-ROW($M$4)-ROW($F$4),COLUMN(K$3))))</f>
        <v>9.9839000000000002</v>
      </c>
      <c r="V4" s="124" cm="1">
        <f t="array" aca="1" ref="V4" ca="1">IF(INDIRECT(ADDRESS(ROW()*3-ROW($M$4)-ROW($F$4)+1,COLUMN(G$3)))=0,"",INDIRECT(ADDRESS(ROW()*3-ROW($M$4)-ROW($F$4)+1,COLUMN(G$3))))</f>
        <v>11.0464</v>
      </c>
      <c r="W4" s="125" cm="1">
        <f t="array" aca="1" ref="W4" ca="1">IF(INDIRECT(ADDRESS(ROW()*3-ROW($M$4)-ROW($F$4)+1,COLUMN(H$3)))=0,"",INDIRECT(ADDRESS(ROW()*3-ROW($M$4)-ROW($F$4)+1,COLUMN(H$3))))</f>
        <v>5.5594000000000001</v>
      </c>
      <c r="X4" s="125" cm="1">
        <f t="array" aca="1" ref="X4" ca="1">IF(INDIRECT(ADDRESS(ROW()*3-ROW($M$4)-ROW($F$4)+1,COLUMN(I$3)))=0,"",INDIRECT(ADDRESS(ROW()*3-ROW($M$4)-ROW($F$4)+1,COLUMN(I$3))))</f>
        <v>5.3788</v>
      </c>
      <c r="Y4" s="142" cm="1">
        <f t="array" aca="1" ref="Y4" ca="1">IF(INDIRECT(ADDRESS(ROW()*3-ROW($M$4)-ROW($F$4)+1,COLUMN(J$3)))=0,"",INDIRECT(ADDRESS(ROW()*3-ROW($M$4)-ROW($F$4)+1,COLUMN(J$3))))</f>
        <v>0.1082</v>
      </c>
      <c r="Z4" s="164" cm="1">
        <f t="array" aca="1" ref="Z4" ca="1">IF(INDIRECT(ADDRESS(ROW()*3-ROW($M$4)-ROW($F$4)+1,COLUMN(K$3)))=0,"",INDIRECT(ADDRESS(ROW()*3-ROW($M$4)-ROW($F$4)+1,COLUMN(K$3))))</f>
        <v>10.125999999999999</v>
      </c>
      <c r="AA4" s="124" cm="1">
        <f t="array" aca="1" ref="AA4" ca="1">IF(INDIRECT(ADDRESS(ROW()*3-ROW($M$4)-ROW($F$4)+2,COLUMN(G$3)))=0,"",INDIRECT(ADDRESS(ROW()*3-ROW($M$4)-ROW($F$4)+2,COLUMN(G$3))))</f>
        <v>11.2019</v>
      </c>
      <c r="AB4" s="125" cm="1">
        <f t="array" aca="1" ref="AB4" ca="1">IF(INDIRECT(ADDRESS(ROW()*3-ROW($M$4)-ROW($F$4)+2,COLUMN(H$3)))=0,"",INDIRECT(ADDRESS(ROW()*3-ROW($M$4)-ROW($F$4)+2,COLUMN(H$3))))</f>
        <v>5.6375999999999999</v>
      </c>
      <c r="AC4" s="125" cm="1">
        <f t="array" aca="1" ref="AC4" ca="1">IF(INDIRECT(ADDRESS(ROW()*3-ROW($M$4)-ROW($F$4)+2,COLUMN(I$3)))=0,"",INDIRECT(ADDRESS(ROW()*3-ROW($M$4)-ROW($F$4)+2,COLUMN(I$3))))</f>
        <v>5.4546000000000001</v>
      </c>
      <c r="AD4" s="142" cm="1">
        <f t="array" aca="1" ref="AD4" ca="1">IF(INDIRECT(ADDRESS(ROW()*3-ROW($M$4)-ROW($F$4)+2,COLUMN(J$3)))=0,"",INDIRECT(ADDRESS(ROW()*3-ROW($M$4)-ROW($F$4)+2,COLUMN(J$3))))</f>
        <v>0.10970000000000001</v>
      </c>
      <c r="AE4" s="164" cm="1">
        <f t="array" aca="1" ref="AE4" ca="1">IF(INDIRECT(ADDRESS(ROW()*3-ROW($M$4)-ROW($F$4)+2,COLUMN(K$3)))=0,"",INDIRECT(ADDRESS(ROW()*3-ROW($M$4)-ROW($F$4)+2,COLUMN(K$3))))</f>
        <v>10.2736</v>
      </c>
    </row>
    <row r="5" spans="1:31" ht="15" thickBot="1">
      <c r="A5" s="119" t="s">
        <v>9</v>
      </c>
      <c r="B5" s="186">
        <v>2.4363999999999999E-4</v>
      </c>
      <c r="C5" s="254"/>
      <c r="D5" s="254"/>
      <c r="E5" s="259"/>
      <c r="F5" s="119" t="s">
        <v>9</v>
      </c>
      <c r="G5" s="177">
        <v>11.0464</v>
      </c>
      <c r="H5" s="178">
        <v>5.5594000000000001</v>
      </c>
      <c r="I5" s="178">
        <v>5.3788</v>
      </c>
      <c r="J5" s="178">
        <v>0.1082</v>
      </c>
      <c r="K5" s="177">
        <v>10.125999999999999</v>
      </c>
      <c r="L5" s="111"/>
      <c r="M5" s="120">
        <f t="shared" si="0"/>
        <v>2025</v>
      </c>
      <c r="N5" s="121" t="s">
        <v>26</v>
      </c>
      <c r="O5" s="122" t="s">
        <v>27</v>
      </c>
      <c r="P5" s="123" cm="1">
        <f t="array" aca="1" ref="P5" ca="1">IF(INDIRECT(ADDRESS(ROW()*3-ROW($M$4)-ROW($F$4),COLUMN($E$2)))=0,"",INDIRECT(ADDRESS(ROW()*3-ROW($M$4)-ROW($F$4),COLUMN($E$2))))</f>
        <v>792.65</v>
      </c>
      <c r="Q5" s="124" cm="1">
        <f t="array" aca="1" ref="Q5" ca="1">IF(INDIRECT(ADDRESS(ROW()*3-ROW($M$4)-ROW($F$4),COLUMN(G$3)))=0,"",INDIRECT(ADDRESS(ROW()*3-ROW($M$4)-ROW($F$4),COLUMN(G$3))))</f>
        <v>11.1891</v>
      </c>
      <c r="R5" s="125" cm="1">
        <f t="array" aca="1" ref="R5" ca="1">IF(INDIRECT(ADDRESS(ROW()*3-ROW($M$4)-ROW($F$4),COLUMN(H$3)))=0,"",INDIRECT(ADDRESS(ROW()*3-ROW($M$4)-ROW($F$4),COLUMN(H$3))))</f>
        <v>5.4871999999999996</v>
      </c>
      <c r="S5" s="125" cm="1">
        <f t="array" aca="1" ref="S5" ca="1">IF(INDIRECT(ADDRESS(ROW()*3-ROW($M$4)-ROW($F$4),COLUMN(I$3)))=0,"",INDIRECT(ADDRESS(ROW()*3-ROW($M$4)-ROW($F$4),COLUMN(I$3))))</f>
        <v>5.5883000000000003</v>
      </c>
      <c r="T5" s="142" cm="1">
        <f t="array" aca="1" ref="T5" ca="1">IF(INDIRECT(ADDRESS(ROW()*3-ROW($M$4)-ROW($F$4),COLUMN(J$3)))=0,"",INDIRECT(ADDRESS(ROW()*3-ROW($M$4)-ROW($F$4),COLUMN(J$3))))</f>
        <v>0.11360000000000001</v>
      </c>
      <c r="U5" s="171" cm="1">
        <f t="array" aca="1" ref="U5" ca="1">IF(INDIRECT(ADDRESS(ROW()*3-ROW($M$4)-ROW($F$4),COLUMN(K$3)))=0,"",INDIRECT(ADDRESS(ROW()*3-ROW($M$4)-ROW($F$4),COLUMN(K$3))))</f>
        <v>10.024800000000001</v>
      </c>
      <c r="V5" s="124" cm="1">
        <f t="array" aca="1" ref="V5" ca="1">IF(INDIRECT(ADDRESS(ROW()*3-ROW($M$4)-ROW($F$4)+1,COLUMN(G$3)))=0,"",INDIRECT(ADDRESS(ROW()*3-ROW($M$4)-ROW($F$4)+1,COLUMN(G$3))))</f>
        <v>11.3871</v>
      </c>
      <c r="W5" s="125" cm="1">
        <f t="array" aca="1" ref="W5" ca="1">IF(INDIRECT(ADDRESS(ROW()*3-ROW($M$4)-ROW($F$4)+1,COLUMN(H$3)))=0,"",INDIRECT(ADDRESS(ROW()*3-ROW($M$4)-ROW($F$4)+1,COLUMN(H$3))))</f>
        <v>5.5842999999999998</v>
      </c>
      <c r="X5" s="125" cm="1">
        <f t="array" aca="1" ref="X5" ca="1">IF(INDIRECT(ADDRESS(ROW()*3-ROW($M$4)-ROW($F$4)+1,COLUMN(I$3)))=0,"",INDIRECT(ADDRESS(ROW()*3-ROW($M$4)-ROW($F$4)+1,COLUMN(I$3))))</f>
        <v>5.6871999999999998</v>
      </c>
      <c r="Y5" s="142" cm="1">
        <f t="array" aca="1" ref="Y5" ca="1">IF(INDIRECT(ADDRESS(ROW()*3-ROW($M$4)-ROW($F$4)+1,COLUMN(J$3)))=0,"",INDIRECT(ADDRESS(ROW()*3-ROW($M$4)-ROW($F$4)+1,COLUMN(J$3))))</f>
        <v>0.11559999999999999</v>
      </c>
      <c r="Z5" s="164" cm="1">
        <f t="array" aca="1" ref="Z5" ca="1">IF(INDIRECT(ADDRESS(ROW()*3-ROW($M$4)-ROW($F$4)+1,COLUMN(K$3)))=0,"",INDIRECT(ADDRESS(ROW()*3-ROW($M$4)-ROW($F$4)+1,COLUMN(K$3))))</f>
        <v>10.2065</v>
      </c>
      <c r="AA5" s="124" cm="1">
        <f t="array" aca="1" ref="AA5" ca="1">IF(INDIRECT(ADDRESS(ROW()*3-ROW($M$4)-ROW($F$4)+2,COLUMN(G$3)))=0,"",INDIRECT(ADDRESS(ROW()*3-ROW($M$4)-ROW($F$4)+2,COLUMN(G$3))))</f>
        <v>11.598000000000001</v>
      </c>
      <c r="AB5" s="125" cm="1">
        <f t="array" aca="1" ref="AB5" ca="1">IF(INDIRECT(ADDRESS(ROW()*3-ROW($M$4)-ROW($F$4)+2,COLUMN(H$3)))=0,"",INDIRECT(ADDRESS(ROW()*3-ROW($M$4)-ROW($F$4)+2,COLUMN(H$3))))</f>
        <v>5.6878000000000002</v>
      </c>
      <c r="AC5" s="125" cm="1">
        <f t="array" aca="1" ref="AC5" ca="1">IF(INDIRECT(ADDRESS(ROW()*3-ROW($M$4)-ROW($F$4)+2,COLUMN(I$3)))=0,"",INDIRECT(ADDRESS(ROW()*3-ROW($M$4)-ROW($F$4)+2,COLUMN(I$3))))</f>
        <v>5.7925000000000004</v>
      </c>
      <c r="AD5" s="142" cm="1">
        <f t="array" aca="1" ref="AD5" ca="1">IF(INDIRECT(ADDRESS(ROW()*3-ROW($M$4)-ROW($F$4)+2,COLUMN(J$3)))=0,"",INDIRECT(ADDRESS(ROW()*3-ROW($M$4)-ROW($F$4)+2,COLUMN(J$3))))</f>
        <v>0.1177</v>
      </c>
      <c r="AE5" s="164" cm="1">
        <f t="array" aca="1" ref="AE5" ca="1">IF(INDIRECT(ADDRESS(ROW()*3-ROW($M$4)-ROW($F$4)+2,COLUMN(K$3)))=0,"",INDIRECT(ADDRESS(ROW()*3-ROW($M$4)-ROW($F$4)+2,COLUMN(K$3))))</f>
        <v>10.406499999999999</v>
      </c>
    </row>
    <row r="6" spans="1:31" ht="15" thickBot="1">
      <c r="A6" s="119" t="s">
        <v>10</v>
      </c>
      <c r="B6" s="186">
        <v>2.4707E-4</v>
      </c>
      <c r="C6" s="255"/>
      <c r="D6" s="255"/>
      <c r="E6" s="259"/>
      <c r="F6" s="119" t="s">
        <v>10</v>
      </c>
      <c r="G6" s="177">
        <v>11.2019</v>
      </c>
      <c r="H6" s="178">
        <v>5.6375999999999999</v>
      </c>
      <c r="I6" s="178">
        <v>5.4546000000000001</v>
      </c>
      <c r="J6" s="178">
        <v>0.10970000000000001</v>
      </c>
      <c r="K6" s="177">
        <v>10.2736</v>
      </c>
      <c r="L6" s="111"/>
      <c r="M6" s="120">
        <f t="shared" si="0"/>
        <v>2025</v>
      </c>
      <c r="N6" s="121" t="s">
        <v>27</v>
      </c>
      <c r="O6" s="122" t="s">
        <v>28</v>
      </c>
      <c r="P6" s="123" cm="1">
        <f t="array" aca="1" ref="P6" ca="1">IF(INDIRECT(ADDRESS(ROW()*3-ROW($M$4)-ROW($F$4),COLUMN($E$2)))=0,"",INDIRECT(ADDRESS(ROW()*3-ROW($M$4)-ROW($F$4),COLUMN($E$2))))</f>
        <v>804.36</v>
      </c>
      <c r="Q6" s="124" cm="1">
        <f t="array" aca="1" ref="Q6" ca="1">IF(INDIRECT(ADDRESS(ROW()*3-ROW($M$4)-ROW($F$4),COLUMN(G$3)))=0,"",INDIRECT(ADDRESS(ROW()*3-ROW($M$4)-ROW($F$4),COLUMN(G$3))))</f>
        <v>11.455</v>
      </c>
      <c r="R6" s="125" cm="1">
        <f t="array" aca="1" ref="R6" ca="1">IF(INDIRECT(ADDRESS(ROW()*3-ROW($M$4)-ROW($F$4),COLUMN(H$3)))=0,"",INDIRECT(ADDRESS(ROW()*3-ROW($M$4)-ROW($F$4),COLUMN(H$3))))</f>
        <v>5.9093999999999998</v>
      </c>
      <c r="S6" s="125" cm="1">
        <f t="array" aca="1" ref="S6" ca="1">IF(INDIRECT(ADDRESS(ROW()*3-ROW($M$4)-ROW($F$4),COLUMN(I$3)))=0,"",INDIRECT(ADDRESS(ROW()*3-ROW($M$4)-ROW($F$4),COLUMN(I$3))))</f>
        <v>5.4238999999999997</v>
      </c>
      <c r="T6" s="142" cm="1">
        <f t="array" aca="1" ref="T6" ca="1">IF(INDIRECT(ADDRESS(ROW()*3-ROW($M$4)-ROW($F$4),COLUMN(J$3)))=0,"",INDIRECT(ADDRESS(ROW()*3-ROW($M$4)-ROW($F$4),COLUMN(J$3))))</f>
        <v>0.1217</v>
      </c>
      <c r="U6" s="171" cm="1">
        <f t="array" aca="1" ref="U6" ca="1">IF(INDIRECT(ADDRESS(ROW()*3-ROW($M$4)-ROW($F$4),COLUMN(K$3)))=0,"",INDIRECT(ADDRESS(ROW()*3-ROW($M$4)-ROW($F$4),COLUMN(K$3))))</f>
        <v>10.022500000000001</v>
      </c>
      <c r="V6" s="124" cm="1">
        <f t="array" aca="1" ref="V6" ca="1">IF(INDIRECT(ADDRESS(ROW()*3-ROW($M$4)-ROW($F$4)+1,COLUMN(G$3)))=0,"",INDIRECT(ADDRESS(ROW()*3-ROW($M$4)-ROW($F$4)+1,COLUMN(G$3))))</f>
        <v>11.6578</v>
      </c>
      <c r="W6" s="125" cm="1">
        <f t="array" aca="1" ref="W6" ca="1">IF(INDIRECT(ADDRESS(ROW()*3-ROW($M$4)-ROW($F$4)+1,COLUMN(H$3)))=0,"",INDIRECT(ADDRESS(ROW()*3-ROW($M$4)-ROW($F$4)+1,COLUMN(H$3))))</f>
        <v>6.0140000000000002</v>
      </c>
      <c r="X6" s="125" cm="1">
        <f t="array" aca="1" ref="X6" ca="1">IF(INDIRECT(ADDRESS(ROW()*3-ROW($M$4)-ROW($F$4)+1,COLUMN(I$3)))=0,"",INDIRECT(ADDRESS(ROW()*3-ROW($M$4)-ROW($F$4)+1,COLUMN(I$3))))</f>
        <v>5.5198999999999998</v>
      </c>
      <c r="Y6" s="142" cm="1">
        <f t="array" aca="1" ref="Y6" ca="1">IF(INDIRECT(ADDRESS(ROW()*3-ROW($M$4)-ROW($F$4)+1,COLUMN(J$3)))=0,"",INDIRECT(ADDRESS(ROW()*3-ROW($M$4)-ROW($F$4)+1,COLUMN(J$3))))</f>
        <v>0.1239</v>
      </c>
      <c r="Z6" s="164" cm="1">
        <f t="array" aca="1" ref="Z6" ca="1">IF(INDIRECT(ADDRESS(ROW()*3-ROW($M$4)-ROW($F$4)+1,COLUMN(K$3)))=0,"",INDIRECT(ADDRESS(ROW()*3-ROW($M$4)-ROW($F$4)+1,COLUMN(K$3))))</f>
        <v>10.205</v>
      </c>
      <c r="AA6" s="124" cm="1">
        <f t="array" aca="1" ref="AA6" ca="1">IF(INDIRECT(ADDRESS(ROW()*3-ROW($M$4)-ROW($F$4)+2,COLUMN(G$3)))=0,"",INDIRECT(ADDRESS(ROW()*3-ROW($M$4)-ROW($F$4)+2,COLUMN(G$3))))</f>
        <v>11.8736</v>
      </c>
      <c r="AB6" s="125" cm="1">
        <f t="array" aca="1" ref="AB6" ca="1">IF(INDIRECT(ADDRESS(ROW()*3-ROW($M$4)-ROW($F$4)+2,COLUMN(H$3)))=0,"",INDIRECT(ADDRESS(ROW()*3-ROW($M$4)-ROW($F$4)+2,COLUMN(H$3))))</f>
        <v>6.1253000000000002</v>
      </c>
      <c r="AC6" s="125" cm="1">
        <f t="array" aca="1" ref="AC6" ca="1">IF(INDIRECT(ADDRESS(ROW()*3-ROW($M$4)-ROW($F$4)+2,COLUMN(I$3)))=0,"",INDIRECT(ADDRESS(ROW()*3-ROW($M$4)-ROW($F$4)+2,COLUMN(I$3))))</f>
        <v>5.6220999999999997</v>
      </c>
      <c r="AD6" s="142" cm="1">
        <f t="array" aca="1" ref="AD6" ca="1">IF(INDIRECT(ADDRESS(ROW()*3-ROW($M$4)-ROW($F$4)+2,COLUMN(J$3)))=0,"",INDIRECT(ADDRESS(ROW()*3-ROW($M$4)-ROW($F$4)+2,COLUMN(J$3))))</f>
        <v>0.12620000000000001</v>
      </c>
      <c r="AE6" s="164" cm="1">
        <f t="array" aca="1" ref="AE6" ca="1">IF(INDIRECT(ADDRESS(ROW()*3-ROW($M$4)-ROW($F$4)+2,COLUMN(K$3)))=0,"",INDIRECT(ADDRESS(ROW()*3-ROW($M$4)-ROW($F$4)+2,COLUMN(K$3))))</f>
        <v>10.407</v>
      </c>
    </row>
    <row r="7" spans="1:31" ht="15" thickBot="1">
      <c r="A7" s="119" t="s">
        <v>8</v>
      </c>
      <c r="B7" s="187">
        <v>2.2712000000000001E-4</v>
      </c>
      <c r="C7" s="253" t="s">
        <v>26</v>
      </c>
      <c r="D7" s="253" t="s">
        <v>27</v>
      </c>
      <c r="E7" s="256">
        <v>792.65</v>
      </c>
      <c r="F7" s="119" t="s">
        <v>8</v>
      </c>
      <c r="G7" s="181">
        <v>11.1891</v>
      </c>
      <c r="H7" s="182">
        <v>5.4871999999999996</v>
      </c>
      <c r="I7" s="182">
        <v>5.5883000000000003</v>
      </c>
      <c r="J7" s="182">
        <v>0.11360000000000001</v>
      </c>
      <c r="K7" s="177">
        <v>10.024800000000001</v>
      </c>
      <c r="L7" s="111"/>
      <c r="M7" s="120">
        <f t="shared" si="0"/>
        <v>2025</v>
      </c>
      <c r="N7" s="121" t="s">
        <v>28</v>
      </c>
      <c r="O7" s="122" t="s">
        <v>29</v>
      </c>
      <c r="P7" s="123" cm="1">
        <f t="array" aca="1" ref="P7" ca="1">IF(INDIRECT(ADDRESS(ROW()*3-ROW($M$4)-ROW($F$4),COLUMN($E$2)))=0,"",INDIRECT(ADDRESS(ROW()*3-ROW($M$4)-ROW($F$4),COLUMN($E$2))))</f>
        <v>787.15</v>
      </c>
      <c r="Q7" s="124" cm="1">
        <f t="array" aca="1" ref="Q7" ca="1">IF(INDIRECT(ADDRESS(ROW()*3-ROW($M$4)-ROW($F$4),COLUMN(G$3)))=0,"",INDIRECT(ADDRESS(ROW()*3-ROW($M$4)-ROW($F$4),COLUMN(G$3))))</f>
        <v>11.0642</v>
      </c>
      <c r="R7" s="125" cm="1">
        <f t="array" aca="1" ref="R7" ca="1">IF(INDIRECT(ADDRESS(ROW()*3-ROW($M$4)-ROW($F$4),COLUMN(H$3)))=0,"",INDIRECT(ADDRESS(ROW()*3-ROW($M$4)-ROW($F$4),COLUMN(H$3))))</f>
        <v>5.9039000000000001</v>
      </c>
      <c r="S7" s="125" cm="1">
        <f t="array" aca="1" ref="S7" ca="1">IF(INDIRECT(ADDRESS(ROW()*3-ROW($M$4)-ROW($F$4),COLUMN(I$3)))=0,"",INDIRECT(ADDRESS(ROW()*3-ROW($M$4)-ROW($F$4),COLUMN(I$3))))</f>
        <v>5.0293000000000001</v>
      </c>
      <c r="T7" s="142" cm="1">
        <f t="array" aca="1" ref="T7" ca="1">IF(INDIRECT(ADDRESS(ROW()*3-ROW($M$4)-ROW($F$4),COLUMN(J$3)))=0,"",INDIRECT(ADDRESS(ROW()*3-ROW($M$4)-ROW($F$4),COLUMN(J$3))))</f>
        <v>0.13100000000000001</v>
      </c>
      <c r="U7" s="171" cm="1">
        <f t="array" aca="1" ref="U7" ca="1">IF(INDIRECT(ADDRESS(ROW()*3-ROW($M$4)-ROW($F$4),COLUMN(K$3)))=0,"",INDIRECT(ADDRESS(ROW()*3-ROW($M$4)-ROW($F$4),COLUMN(K$3))))</f>
        <v>10.0016</v>
      </c>
      <c r="V7" s="124" cm="1">
        <f t="array" aca="1" ref="V7" ca="1">IF(INDIRECT(ADDRESS(ROW()*3-ROW($M$4)-ROW($F$4)+1,COLUMN(G$3)))=0,"",INDIRECT(ADDRESS(ROW()*3-ROW($M$4)-ROW($F$4)+1,COLUMN(G$3))))</f>
        <v>11.26</v>
      </c>
      <c r="W7" s="125" cm="1">
        <f t="array" aca="1" ref="W7" ca="1">IF(INDIRECT(ADDRESS(ROW()*3-ROW($M$4)-ROW($F$4)+1,COLUMN(H$3)))=0,"",INDIRECT(ADDRESS(ROW()*3-ROW($M$4)-ROW($F$4)+1,COLUMN(H$3))))</f>
        <v>6.0082000000000004</v>
      </c>
      <c r="X7" s="125" cm="1">
        <f t="array" aca="1" ref="X7" ca="1">IF(INDIRECT(ADDRESS(ROW()*3-ROW($M$4)-ROW($F$4)+1,COLUMN(I$3)))=0,"",INDIRECT(ADDRESS(ROW()*3-ROW($M$4)-ROW($F$4)+1,COLUMN(I$3))))</f>
        <v>5.1184000000000003</v>
      </c>
      <c r="Y7" s="142" cm="1">
        <f t="array" aca="1" ref="Y7" ca="1">IF(INDIRECT(ADDRESS(ROW()*3-ROW($M$4)-ROW($F$4)+1,COLUMN(J$3)))=0,"",INDIRECT(ADDRESS(ROW()*3-ROW($M$4)-ROW($F$4)+1,COLUMN(J$3))))</f>
        <v>0.13339999999999999</v>
      </c>
      <c r="Z7" s="171" cm="1">
        <f t="array" aca="1" ref="Z7" ca="1">IF(INDIRECT(ADDRESS(ROW()*3-ROW($M$4)-ROW($F$4)+1,COLUMN(K$3)))=0,"",INDIRECT(ADDRESS(ROW()*3-ROW($M$4)-ROW($F$4)+1,COLUMN(K$3))))</f>
        <v>10.182600000000001</v>
      </c>
      <c r="AA7" s="124" cm="1">
        <f t="array" aca="1" ref="AA7" ca="1">IF(INDIRECT(ADDRESS(ROW()*3-ROW($M$4)-ROW($F$4)+2,COLUMN(G$3)))=0,"",INDIRECT(ADDRESS(ROW()*3-ROW($M$4)-ROW($F$4)+2,COLUMN(G$3))))</f>
        <v>11.468500000000001</v>
      </c>
      <c r="AB7" s="125" cm="1">
        <f t="array" aca="1" ref="AB7" ca="1">IF(INDIRECT(ADDRESS(ROW()*3-ROW($M$4)-ROW($F$4)+2,COLUMN(H$3)))=0,"",INDIRECT(ADDRESS(ROW()*3-ROW($M$4)-ROW($F$4)+2,COLUMN(H$3))))</f>
        <v>6.1196000000000002</v>
      </c>
      <c r="AC7" s="125" cm="1">
        <f t="array" aca="1" ref="AC7" ca="1">IF(INDIRECT(ADDRESS(ROW()*3-ROW($M$4)-ROW($F$4)+2,COLUMN(I$3)))=0,"",INDIRECT(ADDRESS(ROW()*3-ROW($M$4)-ROW($F$4)+2,COLUMN(I$3))))</f>
        <v>5.2130999999999998</v>
      </c>
      <c r="AD7" s="142" cm="1">
        <f t="array" aca="1" ref="AD7" ca="1">IF(INDIRECT(ADDRESS(ROW()*3-ROW($M$4)-ROW($F$4)+2,COLUMN(J$3)))=0,"",INDIRECT(ADDRESS(ROW()*3-ROW($M$4)-ROW($F$4)+2,COLUMN(J$3))))</f>
        <v>0.1358</v>
      </c>
      <c r="AE7" s="171" cm="1">
        <f t="array" aca="1" ref="AE7" ca="1">IF(INDIRECT(ADDRESS(ROW()*3-ROW($M$4)-ROW($F$4)+2,COLUMN(K$3)))=0,"",INDIRECT(ADDRESS(ROW()*3-ROW($M$4)-ROW($F$4)+2,COLUMN(K$3))))</f>
        <v>10.3813</v>
      </c>
    </row>
    <row r="8" spans="1:31" ht="15" thickBot="1">
      <c r="A8" s="119" t="s">
        <v>9</v>
      </c>
      <c r="B8" s="187">
        <v>2.3114000000000001E-4</v>
      </c>
      <c r="C8" s="254"/>
      <c r="D8" s="254"/>
      <c r="E8" s="257"/>
      <c r="F8" s="119" t="s">
        <v>9</v>
      </c>
      <c r="G8" s="181">
        <v>11.3871</v>
      </c>
      <c r="H8" s="182">
        <v>5.5842999999999998</v>
      </c>
      <c r="I8" s="182">
        <v>5.6871999999999998</v>
      </c>
      <c r="J8" s="182">
        <v>0.11559999999999999</v>
      </c>
      <c r="K8" s="177">
        <v>10.2065</v>
      </c>
      <c r="L8" s="111"/>
      <c r="M8" s="120">
        <f t="shared" si="0"/>
        <v>2025</v>
      </c>
      <c r="N8" s="121" t="s">
        <v>29</v>
      </c>
      <c r="O8" s="122" t="s">
        <v>30</v>
      </c>
      <c r="P8" s="123" cm="1">
        <f t="array" aca="1" ref="P8" ca="1">IF(INDIRECT(ADDRESS(ROW()*3-ROW($M$4)-ROW($F$4),COLUMN($E$2)))=0,"",INDIRECT(ADDRESS(ROW()*3-ROW($M$4)-ROW($F$4),COLUMN($E$2))))</f>
        <v>754.06</v>
      </c>
      <c r="Q8" s="124" cm="1">
        <f t="array" aca="1" ref="Q8" ca="1">IF(INDIRECT(ADDRESS(ROW()*3-ROW($M$4)-ROW($F$4),COLUMN(G$3)))=0,"",INDIRECT(ADDRESS(ROW()*3-ROW($M$4)-ROW($F$4),COLUMN(G$3))))</f>
        <v>11.392799999999999</v>
      </c>
      <c r="R8" s="125" cm="1">
        <f t="array" aca="1" ref="R8" ca="1">IF(INDIRECT(ADDRESS(ROW()*3-ROW($M$4)-ROW($F$4),COLUMN(H$3)))=0,"",INDIRECT(ADDRESS(ROW()*3-ROW($M$4)-ROW($F$4),COLUMN(H$3))))</f>
        <v>6.1280000000000001</v>
      </c>
      <c r="S8" s="125" cm="1">
        <f t="array" aca="1" ref="S8" ca="1">IF(INDIRECT(ADDRESS(ROW()*3-ROW($M$4)-ROW($F$4),COLUMN(I$3)))=0,"",INDIRECT(ADDRESS(ROW()*3-ROW($M$4)-ROW($F$4),COLUMN(I$3))))</f>
        <v>5.1132999999999997</v>
      </c>
      <c r="T8" s="142" cm="1">
        <f t="array" aca="1" ref="T8" ca="1">IF(INDIRECT(ADDRESS(ROW()*3-ROW($M$4)-ROW($F$4),COLUMN(J$3)))=0,"",INDIRECT(ADDRESS(ROW()*3-ROW($M$4)-ROW($F$4),COLUMN(J$3))))</f>
        <v>0.1515</v>
      </c>
      <c r="U8" s="171" cm="1">
        <f t="array" aca="1" ref="U8" ca="1">IF(INDIRECT(ADDRESS(ROW()*3-ROW($M$4)-ROW($F$4),COLUMN(K$3)))=0,"",INDIRECT(ADDRESS(ROW()*3-ROW($M$4)-ROW($F$4),COLUMN(K$3))))</f>
        <v>10.235900000000001</v>
      </c>
      <c r="V8" s="124" cm="1">
        <f t="array" aca="1" ref="V8" ca="1">IF(INDIRECT(ADDRESS(ROW()*3-ROW($M$4)-ROW($F$4)+1,COLUMN(G$3)))=0,"",INDIRECT(ADDRESS(ROW()*3-ROW($M$4)-ROW($F$4)+1,COLUMN(G$3))))</f>
        <v>11.5944</v>
      </c>
      <c r="W8" s="125" cm="1">
        <f t="array" aca="1" ref="W8" ca="1">IF(INDIRECT(ADDRESS(ROW()*3-ROW($M$4)-ROW($F$4)+1,COLUMN(H$3)))=0,"",INDIRECT(ADDRESS(ROW()*3-ROW($M$4)-ROW($F$4)+1,COLUMN(H$3))))</f>
        <v>6.2363999999999997</v>
      </c>
      <c r="X8" s="125" cm="1">
        <f t="array" aca="1" ref="X8" ca="1">IF(INDIRECT(ADDRESS(ROW()*3-ROW($M$4)-ROW($F$4)+1,COLUMN(I$3)))=0,"",INDIRECT(ADDRESS(ROW()*3-ROW($M$4)-ROW($F$4)+1,COLUMN(I$3))))</f>
        <v>5.2038000000000002</v>
      </c>
      <c r="Y8" s="142" cm="1">
        <f t="array" aca="1" ref="Y8" ca="1">IF(INDIRECT(ADDRESS(ROW()*3-ROW($M$4)-ROW($F$4)+1,COLUMN(J$3)))=0,"",INDIRECT(ADDRESS(ROW()*3-ROW($M$4)-ROW($F$4)+1,COLUMN(J$3))))</f>
        <v>0.1542</v>
      </c>
      <c r="Z8" s="171" cm="1">
        <f t="array" aca="1" ref="Z8" ca="1">IF(INDIRECT(ADDRESS(ROW()*3-ROW($M$4)-ROW($F$4)+1,COLUMN(K$3)))=0,"",INDIRECT(ADDRESS(ROW()*3-ROW($M$4)-ROW($F$4)+1,COLUMN(K$3))))</f>
        <v>10.421099999999999</v>
      </c>
      <c r="AA8" s="124" cm="1">
        <f t="array" aca="1" ref="AA8" ca="1">IF(INDIRECT(ADDRESS(ROW()*3-ROW($M$4)-ROW($F$4)+2,COLUMN(G$3)))=0,"",INDIRECT(ADDRESS(ROW()*3-ROW($M$4)-ROW($F$4)+2,COLUMN(G$3))))</f>
        <v>11.809200000000001</v>
      </c>
      <c r="AB8" s="125" cm="1">
        <f t="array" aca="1" ref="AB8" ca="1">IF(INDIRECT(ADDRESS(ROW()*3-ROW($M$4)-ROW($F$4)+2,COLUMN(H$3)))=0,"",INDIRECT(ADDRESS(ROW()*3-ROW($M$4)-ROW($F$4)+2,COLUMN(H$3))))</f>
        <v>6.3518999999999997</v>
      </c>
      <c r="AC8" s="125" cm="1">
        <f t="array" aca="1" ref="AC8" ca="1">IF(INDIRECT(ADDRESS(ROW()*3-ROW($M$4)-ROW($F$4)+2,COLUMN(I$3)))=0,"",INDIRECT(ADDRESS(ROW()*3-ROW($M$4)-ROW($F$4)+2,COLUMN(I$3))))</f>
        <v>5.3002000000000002</v>
      </c>
      <c r="AD8" s="142" cm="1">
        <f t="array" aca="1" ref="AD8" ca="1">IF(INDIRECT(ADDRESS(ROW()*3-ROW($M$4)-ROW($F$4)+2,COLUMN(J$3)))=0,"",INDIRECT(ADDRESS(ROW()*3-ROW($M$4)-ROW($F$4)+2,COLUMN(J$3))))</f>
        <v>0.15709999999999999</v>
      </c>
      <c r="AE8" s="171" cm="1">
        <f t="array" aca="1" ref="AE8" ca="1">IF(INDIRECT(ADDRESS(ROW()*3-ROW($M$4)-ROW($F$4)+2,COLUMN(K$3)))=0,"",INDIRECT(ADDRESS(ROW()*3-ROW($M$4)-ROW($F$4)+2,COLUMN(K$3))))</f>
        <v>10.6249</v>
      </c>
    </row>
    <row r="9" spans="1:31" ht="15" thickBot="1">
      <c r="A9" s="119" t="s">
        <v>10</v>
      </c>
      <c r="B9" s="187">
        <v>2.3541999999999999E-4</v>
      </c>
      <c r="C9" s="255"/>
      <c r="D9" s="255"/>
      <c r="E9" s="258"/>
      <c r="F9" s="119" t="s">
        <v>10</v>
      </c>
      <c r="G9" s="181">
        <v>11.598000000000001</v>
      </c>
      <c r="H9" s="182">
        <v>5.6878000000000002</v>
      </c>
      <c r="I9" s="182">
        <v>5.7925000000000004</v>
      </c>
      <c r="J9" s="182">
        <v>0.1177</v>
      </c>
      <c r="K9" s="177">
        <v>10.406499999999999</v>
      </c>
      <c r="L9" s="111"/>
      <c r="M9" s="120">
        <f t="shared" si="0"/>
        <v>2025</v>
      </c>
      <c r="N9" s="121" t="s">
        <v>30</v>
      </c>
      <c r="O9" s="122" t="s">
        <v>31</v>
      </c>
      <c r="P9" s="123" cm="1">
        <f t="array" aca="1" ref="P9" ca="1">IF(INDIRECT(ADDRESS(ROW()*3-ROW($M$4)-ROW($F$4),COLUMN($E$2)))=0,"",INDIRECT(ADDRESS(ROW()*3-ROW($M$4)-ROW($F$4),COLUMN($E$2))))</f>
        <v>746.36</v>
      </c>
      <c r="Q9" s="124" cm="1">
        <f t="array" aca="1" ref="Q9" ca="1">IF(INDIRECT(ADDRESS(ROW()*3-ROW($M$4)-ROW($F$4),COLUMN(G$3)))=0,"",INDIRECT(ADDRESS(ROW()*3-ROW($M$4)-ROW($F$4),COLUMN(G$3))))</f>
        <v>11.1996</v>
      </c>
      <c r="R9" s="125" cm="1">
        <f t="array" aca="1" ref="R9" ca="1">IF(INDIRECT(ADDRESS(ROW()*3-ROW($M$4)-ROW($F$4),COLUMN(H$3)))=0,"",INDIRECT(ADDRESS(ROW()*3-ROW($M$4)-ROW($F$4),COLUMN(H$3))))</f>
        <v>5.4901999999999997</v>
      </c>
      <c r="S9" s="125" cm="1">
        <f t="array" aca="1" ref="S9" ca="1">IF(INDIRECT(ADDRESS(ROW()*3-ROW($M$4)-ROW($F$4),COLUMN(I$3)))=0,"",INDIRECT(ADDRESS(ROW()*3-ROW($M$4)-ROW($F$4),COLUMN(I$3))))</f>
        <v>5.5683999999999996</v>
      </c>
      <c r="T9" s="142" cm="1">
        <f t="array" aca="1" ref="T9" ca="1">IF(INDIRECT(ADDRESS(ROW()*3-ROW($M$4)-ROW($F$4),COLUMN(J$3)))=0,"",INDIRECT(ADDRESS(ROW()*3-ROW($M$4)-ROW($F$4),COLUMN(J$3))))</f>
        <v>0.14099999999999999</v>
      </c>
      <c r="U9" s="171" cm="1">
        <f t="array" aca="1" ref="U9" ca="1">IF(INDIRECT(ADDRESS(ROW()*3-ROW($M$4)-ROW($F$4),COLUMN(K$3)))=0,"",INDIRECT(ADDRESS(ROW()*3-ROW($M$4)-ROW($F$4),COLUMN(K$3))))</f>
        <v>10.2057</v>
      </c>
      <c r="V9" s="124" cm="1">
        <f t="array" aca="1" ref="V9" ca="1">IF(INDIRECT(ADDRESS(ROW()*3-ROW($M$4)-ROW($F$4)+1,COLUMN(G$3)))=0,"",INDIRECT(ADDRESS(ROW()*3-ROW($M$4)-ROW($F$4)+1,COLUMN(G$3))))</f>
        <v>11.3978</v>
      </c>
      <c r="W9" s="125" cm="1">
        <f t="array" aca="1" ref="W9" ca="1">IF(INDIRECT(ADDRESS(ROW()*3-ROW($M$4)-ROW($F$4)+1,COLUMN(H$3)))=0,"",INDIRECT(ADDRESS(ROW()*3-ROW($M$4)-ROW($F$4)+1,COLUMN(H$3))))</f>
        <v>5.5872999999999999</v>
      </c>
      <c r="X9" s="125" cm="1">
        <f t="array" aca="1" ref="X9" ca="1">IF(INDIRECT(ADDRESS(ROW()*3-ROW($M$4)-ROW($F$4)+1,COLUMN(I$3)))=0,"",INDIRECT(ADDRESS(ROW()*3-ROW($M$4)-ROW($F$4)+1,COLUMN(I$3))))</f>
        <v>5.6669999999999998</v>
      </c>
      <c r="Y9" s="142" cm="1">
        <f t="array" aca="1" ref="Y9" ca="1">IF(INDIRECT(ADDRESS(ROW()*3-ROW($M$4)-ROW($F$4)+1,COLUMN(J$3)))=0,"",INDIRECT(ADDRESS(ROW()*3-ROW($M$4)-ROW($F$4)+1,COLUMN(J$3))))</f>
        <v>0.14349999999999999</v>
      </c>
      <c r="Z9" s="164" cm="1">
        <f t="array" aca="1" ref="Z9" ca="1">IF(INDIRECT(ADDRESS(ROW()*3-ROW($M$4)-ROW($F$4)+1,COLUMN(K$3)))=0,"",INDIRECT(ADDRESS(ROW()*3-ROW($M$4)-ROW($F$4)+1,COLUMN(K$3))))</f>
        <v>10.39</v>
      </c>
      <c r="AA9" s="124" cm="1">
        <f t="array" aca="1" ref="AA9" ca="1">IF(INDIRECT(ADDRESS(ROW()*3-ROW($M$4)-ROW($F$4)+2,COLUMN(G$3)))=0,"",INDIRECT(ADDRESS(ROW()*3-ROW($M$4)-ROW($F$4)+2,COLUMN(G$3))))</f>
        <v>11.6089</v>
      </c>
      <c r="AB9" s="125" cm="1">
        <f t="array" aca="1" ref="AB9" ca="1">IF(INDIRECT(ADDRESS(ROW()*3-ROW($M$4)-ROW($F$4)+2,COLUMN(H$3)))=0,"",INDIRECT(ADDRESS(ROW()*3-ROW($M$4)-ROW($F$4)+2,COLUMN(H$3))))</f>
        <v>5.6906999999999996</v>
      </c>
      <c r="AC9" s="125" cm="1">
        <f t="array" aca="1" ref="AC9" ca="1">IF(INDIRECT(ADDRESS(ROW()*3-ROW($M$4)-ROW($F$4)+2,COLUMN(I$3)))=0,"",INDIRECT(ADDRESS(ROW()*3-ROW($M$4)-ROW($F$4)+2,COLUMN(I$3))))</f>
        <v>5.7720000000000002</v>
      </c>
      <c r="AD9" s="142" cm="1">
        <f t="array" aca="1" ref="AD9" ca="1">IF(INDIRECT(ADDRESS(ROW()*3-ROW($M$4)-ROW($F$4)+2,COLUMN(J$3)))=0,"",INDIRECT(ADDRESS(ROW()*3-ROW($M$4)-ROW($F$4)+2,COLUMN(J$3))))</f>
        <v>0.1462</v>
      </c>
      <c r="AE9" s="171" cm="1">
        <f t="array" aca="1" ref="AE9" ca="1">IF(INDIRECT(ADDRESS(ROW()*3-ROW($M$4)-ROW($F$4)+2,COLUMN(K$3)))=0,"",INDIRECT(ADDRESS(ROW()*3-ROW($M$4)-ROW($F$4)+2,COLUMN(K$3))))</f>
        <v>10.591799999999999</v>
      </c>
    </row>
    <row r="10" spans="1:31" ht="15" thickBot="1">
      <c r="A10" s="119" t="s">
        <v>8</v>
      </c>
      <c r="B10" s="187">
        <v>2.2712000000000001E-4</v>
      </c>
      <c r="C10" s="253" t="s">
        <v>27</v>
      </c>
      <c r="D10" s="253" t="s">
        <v>28</v>
      </c>
      <c r="E10" s="256">
        <v>804.36</v>
      </c>
      <c r="F10" s="119" t="s">
        <v>8</v>
      </c>
      <c r="G10" s="181">
        <v>11.455</v>
      </c>
      <c r="H10" s="182">
        <v>5.9093999999999998</v>
      </c>
      <c r="I10" s="182">
        <v>5.4238999999999997</v>
      </c>
      <c r="J10" s="182">
        <v>0.1217</v>
      </c>
      <c r="K10" s="177">
        <v>10.022500000000001</v>
      </c>
      <c r="L10" s="111"/>
      <c r="M10" s="120">
        <f t="shared" si="0"/>
        <v>2025</v>
      </c>
      <c r="N10" s="121" t="s">
        <v>31</v>
      </c>
      <c r="O10" s="122" t="s">
        <v>32</v>
      </c>
      <c r="P10" s="123" cm="1">
        <f t="array" aca="1" ref="P10" ca="1">IF(INDIRECT(ADDRESS(ROW()*3-ROW($M$4)-ROW($F$4),COLUMN($E$2)))=0,"",INDIRECT(ADDRESS(ROW()*3-ROW($M$4)-ROW($F$4),COLUMN($E$2))))</f>
        <v>720.89</v>
      </c>
      <c r="Q10" s="124" cm="1">
        <f t="array" aca="1" ref="Q10" ca="1">IF(INDIRECT(ADDRESS(ROW()*3-ROW($M$4)-ROW($F$4),COLUMN(G$3)))=0,"",INDIRECT(ADDRESS(ROW()*3-ROW($M$4)-ROW($F$4),COLUMN(G$3))))</f>
        <v>10.560600000000001</v>
      </c>
      <c r="R10" s="125" cm="1">
        <f t="array" aca="1" ref="R10" ca="1">IF(INDIRECT(ADDRESS(ROW()*3-ROW($M$4)-ROW($F$4),COLUMN(H$3)))=0,"",INDIRECT(ADDRESS(ROW()*3-ROW($M$4)-ROW($F$4),COLUMN(H$3))))</f>
        <v>4.5834000000000001</v>
      </c>
      <c r="S10" s="125" cm="1">
        <f t="array" aca="1" ref="S10" ca="1">IF(INDIRECT(ADDRESS(ROW()*3-ROW($M$4)-ROW($F$4),COLUMN(I$3)))=0,"",INDIRECT(ADDRESS(ROW()*3-ROW($M$4)-ROW($F$4),COLUMN(I$3))))</f>
        <v>5.8617999999999997</v>
      </c>
      <c r="T10" s="142" cm="1">
        <f t="array" aca="1" ref="T10" ca="1">IF(INDIRECT(ADDRESS(ROW()*3-ROW($M$4)-ROW($F$4),COLUMN(J$3)))=0,"",INDIRECT(ADDRESS(ROW()*3-ROW($M$4)-ROW($F$4),COLUMN(J$3))))</f>
        <v>0.1154</v>
      </c>
      <c r="U10" s="171" cm="1">
        <f t="array" aca="1" ref="U10" ca="1">IF(INDIRECT(ADDRESS(ROW()*3-ROW($M$4)-ROW($F$4),COLUMN(K$3)))=0,"",INDIRECT(ADDRESS(ROW()*3-ROW($M$4)-ROW($F$4),COLUMN(K$3))))</f>
        <v>9.7802000000000007</v>
      </c>
      <c r="V10" s="124" cm="1">
        <f t="array" aca="1" ref="V10" ca="1">IF(INDIRECT(ADDRESS(ROW()*3-ROW($M$4)-ROW($F$4)+1,COLUMN(G$3)))=0,"",INDIRECT(ADDRESS(ROW()*3-ROW($M$4)-ROW($F$4)+1,COLUMN(G$3))))</f>
        <v>10.747400000000001</v>
      </c>
      <c r="W10" s="125" cm="1">
        <f t="array" aca="1" ref="W10" ca="1">IF(INDIRECT(ADDRESS(ROW()*3-ROW($M$4)-ROW($F$4)+1,COLUMN(H$3)))=0,"",INDIRECT(ADDRESS(ROW()*3-ROW($M$4)-ROW($F$4)+1,COLUMN(H$3))))</f>
        <v>4.6643999999999997</v>
      </c>
      <c r="X10" s="125" cm="1">
        <f t="array" aca="1" ref="X10" ca="1">IF(INDIRECT(ADDRESS(ROW()*3-ROW($M$4)-ROW($F$4)+1,COLUMN(I$3)))=0,"",INDIRECT(ADDRESS(ROW()*3-ROW($M$4)-ROW($F$4)+1,COLUMN(I$3))))</f>
        <v>5.9654999999999996</v>
      </c>
      <c r="Y10" s="142" cm="1">
        <f t="array" aca="1" ref="Y10" ca="1">IF(INDIRECT(ADDRESS(ROW()*3-ROW($M$4)-ROW($F$4)+1,COLUMN(J$3)))=0,"",INDIRECT(ADDRESS(ROW()*3-ROW($M$4)-ROW($F$4)+1,COLUMN(J$3))))</f>
        <v>0.11749999999999999</v>
      </c>
      <c r="Z10" s="171" cm="1">
        <f t="array" aca="1" ref="Z10" ca="1">IF(INDIRECT(ADDRESS(ROW()*3-ROW($M$4)-ROW($F$4)+1,COLUMN(K$3)))=0,"",INDIRECT(ADDRESS(ROW()*3-ROW($M$4)-ROW($F$4)+1,COLUMN(K$3))))</f>
        <v>9.9563000000000006</v>
      </c>
      <c r="AA10" s="124" cm="1">
        <f t="array" aca="1" ref="AA10" ca="1">IF(INDIRECT(ADDRESS(ROW()*3-ROW($M$4)-ROW($F$4)+2,COLUMN(G$3)))=0,"",INDIRECT(ADDRESS(ROW()*3-ROW($M$4)-ROW($F$4)+2,COLUMN(G$3))))</f>
        <v>10.9465</v>
      </c>
      <c r="AB10" s="125" cm="1">
        <f t="array" aca="1" ref="AB10" ca="1">IF(INDIRECT(ADDRESS(ROW()*3-ROW($M$4)-ROW($F$4)+2,COLUMN(H$3)))=0,"",INDIRECT(ADDRESS(ROW()*3-ROW($M$4)-ROW($F$4)+2,COLUMN(H$3))))</f>
        <v>4.7508999999999997</v>
      </c>
      <c r="AC10" s="125" cm="1">
        <f t="array" aca="1" ref="AC10" ca="1">IF(INDIRECT(ADDRESS(ROW()*3-ROW($M$4)-ROW($F$4)+2,COLUMN(I$3)))=0,"",INDIRECT(ADDRESS(ROW()*3-ROW($M$4)-ROW($F$4)+2,COLUMN(I$3))))</f>
        <v>6.0759999999999996</v>
      </c>
      <c r="AD10" s="142" cm="1">
        <f t="array" aca="1" ref="AD10" ca="1">IF(INDIRECT(ADDRESS(ROW()*3-ROW($M$4)-ROW($F$4)+2,COLUMN(J$3)))=0,"",INDIRECT(ADDRESS(ROW()*3-ROW($M$4)-ROW($F$4)+2,COLUMN(J$3))))</f>
        <v>0.1196</v>
      </c>
      <c r="AE10" s="171" cm="1">
        <f t="array" aca="1" ref="AE10" ca="1">IF(INDIRECT(ADDRESS(ROW()*3-ROW($M$4)-ROW($F$4)+2,COLUMN(K$3)))=0,"",INDIRECT(ADDRESS(ROW()*3-ROW($M$4)-ROW($F$4)+2,COLUMN(K$3))))</f>
        <v>10.1488</v>
      </c>
    </row>
    <row r="11" spans="1:31" ht="15" thickBot="1">
      <c r="A11" s="119" t="s">
        <v>9</v>
      </c>
      <c r="B11" s="187">
        <v>2.3114000000000001E-4</v>
      </c>
      <c r="C11" s="254"/>
      <c r="D11" s="254"/>
      <c r="E11" s="257"/>
      <c r="F11" s="119" t="s">
        <v>9</v>
      </c>
      <c r="G11" s="181">
        <v>11.6578</v>
      </c>
      <c r="H11" s="182">
        <v>6.0140000000000002</v>
      </c>
      <c r="I11" s="182">
        <v>5.5198999999999998</v>
      </c>
      <c r="J11" s="182">
        <v>0.1239</v>
      </c>
      <c r="K11" s="177">
        <v>10.205</v>
      </c>
      <c r="L11" s="111"/>
      <c r="M11" s="120">
        <f t="shared" si="0"/>
        <v>2025</v>
      </c>
      <c r="N11" s="121" t="s">
        <v>32</v>
      </c>
      <c r="O11" s="122" t="s">
        <v>33</v>
      </c>
      <c r="P11" s="123" cm="1">
        <f t="array" aca="1" ref="P11" ca="1">IF(INDIRECT(ADDRESS(ROW()*3-ROW($M$4)-ROW($F$4),COLUMN($E$2)))=0,"",INDIRECT(ADDRESS(ROW()*3-ROW($M$4)-ROW($F$4),COLUMN($E$2))))</f>
        <v>694.67</v>
      </c>
      <c r="Q11" s="124" cm="1">
        <f t="array" aca="1" ref="Q11" ca="1">IF(INDIRECT(ADDRESS(ROW()*3-ROW($M$4)-ROW($F$4),COLUMN(G$3)))=0,"",INDIRECT(ADDRESS(ROW()*3-ROW($M$4)-ROW($F$4),COLUMN(G$3))))</f>
        <v>9.7561999999999998</v>
      </c>
      <c r="R11" s="125" cm="1">
        <f t="array" aca="1" ref="R11" ca="1">IF(INDIRECT(ADDRESS(ROW()*3-ROW($M$4)-ROW($F$4),COLUMN(H$3)))=0,"",INDIRECT(ADDRESS(ROW()*3-ROW($M$4)-ROW($F$4),COLUMN(H$3))))</f>
        <v>4.1536999999999997</v>
      </c>
      <c r="S11" s="125" cm="1">
        <f t="array" aca="1" ref="S11" ca="1">IF(INDIRECT(ADDRESS(ROW()*3-ROW($M$4)-ROW($F$4),COLUMN(I$3)))=0,"",INDIRECT(ADDRESS(ROW()*3-ROW($M$4)-ROW($F$4),COLUMN(I$3))))</f>
        <v>5.4798999999999998</v>
      </c>
      <c r="T11" s="142" cm="1">
        <f t="array" aca="1" ref="T11" ca="1">IF(INDIRECT(ADDRESS(ROW()*3-ROW($M$4)-ROW($F$4),COLUMN(J$3)))=0,"",INDIRECT(ADDRESS(ROW()*3-ROW($M$4)-ROW($F$4),COLUMN(J$3))))</f>
        <v>0.1226</v>
      </c>
      <c r="U11" s="171" cm="1">
        <f t="array" aca="1" ref="U11" ca="1">IF(INDIRECT(ADDRESS(ROW()*3-ROW($M$4)-ROW($F$4),COLUMN(K$3)))=0,"",INDIRECT(ADDRESS(ROW()*3-ROW($M$4)-ROW($F$4),COLUMN(K$3))))</f>
        <v>9.1347000000000005</v>
      </c>
      <c r="V11" s="124" cm="1">
        <f t="array" aca="1" ref="V11" ca="1">IF(INDIRECT(ADDRESS(ROW()*3-ROW($M$4)-ROW($F$4)+1,COLUMN(G$3)))=0,"",INDIRECT(ADDRESS(ROW()*3-ROW($M$4)-ROW($F$4)+1,COLUMN(G$3))))</f>
        <v>9.9337999999999997</v>
      </c>
      <c r="W11" s="125" cm="1">
        <f t="array" aca="1" ref="W11" ca="1">IF(INDIRECT(ADDRESS(ROW()*3-ROW($M$4)-ROW($F$4)+1,COLUMN(H$3)))=0,"",INDIRECT(ADDRESS(ROW()*3-ROW($M$4)-ROW($F$4)+1,COLUMN(H$3))))</f>
        <v>4.2293000000000003</v>
      </c>
      <c r="X11" s="125" cm="1">
        <f t="array" aca="1" ref="X11" ca="1">IF(INDIRECT(ADDRESS(ROW()*3-ROW($M$4)-ROW($F$4)+1,COLUMN(I$3)))=0,"",INDIRECT(ADDRESS(ROW()*3-ROW($M$4)-ROW($F$4)+1,COLUMN(I$3))))</f>
        <v>5.5796999999999999</v>
      </c>
      <c r="Y11" s="142" cm="1">
        <f t="array" aca="1" ref="Y11" ca="1">IF(INDIRECT(ADDRESS(ROW()*3-ROW($M$4)-ROW($F$4)+1,COLUMN(J$3)))=0,"",INDIRECT(ADDRESS(ROW()*3-ROW($M$4)-ROW($F$4)+1,COLUMN(J$3))))</f>
        <v>0.12479999999999999</v>
      </c>
      <c r="Z11" s="171" cm="1">
        <f t="array" aca="1" ref="Z11" ca="1">IF(INDIRECT(ADDRESS(ROW()*3-ROW($M$4)-ROW($F$4)+1,COLUMN(K$3)))=0,"",INDIRECT(ADDRESS(ROW()*3-ROW($M$4)-ROW($F$4)+1,COLUMN(K$3))))</f>
        <v>9.3043999999999993</v>
      </c>
      <c r="AA11" s="124" cm="1">
        <f t="array" aca="1" ref="AA11" ca="1">IF(INDIRECT(ADDRESS(ROW()*3-ROW($M$4)-ROW($F$4)+2,COLUMN(G$3)))=0,"",INDIRECT(ADDRESS(ROW()*3-ROW($M$4)-ROW($F$4)+2,COLUMN(G$3))))</f>
        <v>10.1233</v>
      </c>
      <c r="AB11" s="125" cm="1">
        <f t="array" aca="1" ref="AB11" ca="1">IF(INDIRECT(ADDRESS(ROW()*3-ROW($M$4)-ROW($F$4)+2,COLUMN(H$3)))=0,"",INDIRECT(ADDRESS(ROW()*3-ROW($M$4)-ROW($F$4)+2,COLUMN(H$3))))</f>
        <v>4.3099999999999996</v>
      </c>
      <c r="AC11" s="125" cm="1">
        <f t="array" aca="1" ref="AC11" ca="1">IF(INDIRECT(ADDRESS(ROW()*3-ROW($M$4)-ROW($F$4)+2,COLUMN(I$3)))=0,"",INDIRECT(ADDRESS(ROW()*3-ROW($M$4)-ROW($F$4)+2,COLUMN(I$3))))</f>
        <v>5.6860999999999997</v>
      </c>
      <c r="AD11" s="142" cm="1">
        <f t="array" aca="1" ref="AD11" ca="1">IF(INDIRECT(ADDRESS(ROW()*3-ROW($M$4)-ROW($F$4)+2,COLUMN(J$3)))=0,"",INDIRECT(ADDRESS(ROW()*3-ROW($M$4)-ROW($F$4)+2,COLUMN(J$3))))</f>
        <v>0.12720000000000001</v>
      </c>
      <c r="AE11" s="171" cm="1">
        <f t="array" aca="1" ref="AE11" ca="1">IF(INDIRECT(ADDRESS(ROW()*3-ROW($M$4)-ROW($F$4)+2,COLUMN(K$3)))=0,"",INDIRECT(ADDRESS(ROW()*3-ROW($M$4)-ROW($F$4)+2,COLUMN(K$3))))</f>
        <v>9.4893000000000001</v>
      </c>
    </row>
    <row r="12" spans="1:31" ht="15" thickBot="1">
      <c r="A12" s="119" t="s">
        <v>10</v>
      </c>
      <c r="B12" s="187">
        <v>2.3541999999999999E-4</v>
      </c>
      <c r="C12" s="255"/>
      <c r="D12" s="255"/>
      <c r="E12" s="258"/>
      <c r="F12" s="119" t="s">
        <v>10</v>
      </c>
      <c r="G12" s="181">
        <v>11.8736</v>
      </c>
      <c r="H12" s="182">
        <v>6.1253000000000002</v>
      </c>
      <c r="I12" s="182">
        <v>5.6220999999999997</v>
      </c>
      <c r="J12" s="182">
        <v>0.12620000000000001</v>
      </c>
      <c r="K12" s="177">
        <v>10.407</v>
      </c>
      <c r="L12" s="111"/>
      <c r="M12" s="120">
        <f t="shared" si="0"/>
        <v>2025</v>
      </c>
      <c r="N12" s="121" t="s">
        <v>33</v>
      </c>
      <c r="O12" s="122" t="s">
        <v>34</v>
      </c>
      <c r="P12" s="123" cm="1">
        <f t="array" aca="1" ref="P12" ca="1">IF(INDIRECT(ADDRESS(ROW()*3-ROW($M$4)-ROW($F$4),COLUMN($E$2)))=0,"",INDIRECT(ADDRESS(ROW()*3-ROW($M$4)-ROW($F$4),COLUMN($E$2))))</f>
        <v>707.39</v>
      </c>
      <c r="Q12" s="124" cm="1">
        <f t="array" aca="1" ref="Q12" ca="1">IF(INDIRECT(ADDRESS(ROW()*3-ROW($M$4)-ROW($F$4),COLUMN(G$3)))=0,"",INDIRECT(ADDRESS(ROW()*3-ROW($M$4)-ROW($F$4),COLUMN(G$3))))</f>
        <v>10.0707</v>
      </c>
      <c r="R12" s="125" cm="1">
        <f t="array" aca="1" ref="R12" ca="1">IF(INDIRECT(ADDRESS(ROW()*3-ROW($M$4)-ROW($F$4),COLUMN(H$3)))=0,"",INDIRECT(ADDRESS(ROW()*3-ROW($M$4)-ROW($F$4),COLUMN(H$3))))</f>
        <v>4.3063000000000002</v>
      </c>
      <c r="S12" s="125" cm="1">
        <f t="array" aca="1" ref="S12" ca="1">IF(INDIRECT(ADDRESS(ROW()*3-ROW($M$4)-ROW($F$4),COLUMN(I$3)))=0,"",INDIRECT(ADDRESS(ROW()*3-ROW($M$4)-ROW($F$4),COLUMN(I$3))))</f>
        <v>5.6386000000000003</v>
      </c>
      <c r="T12" s="142" cm="1">
        <f t="array" aca="1" ref="T12" ca="1">IF(INDIRECT(ADDRESS(ROW()*3-ROW($M$4)-ROW($F$4),COLUMN(J$3)))=0,"",INDIRECT(ADDRESS(ROW()*3-ROW($M$4)-ROW($F$4),COLUMN(J$3))))</f>
        <v>0.1258</v>
      </c>
      <c r="U12" s="171" cm="1">
        <f t="array" aca="1" ref="U12" ca="1">IF(INDIRECT(ADDRESS(ROW()*3-ROW($M$4)-ROW($F$4),COLUMN(K$3)))=0,"",INDIRECT(ADDRESS(ROW()*3-ROW($M$4)-ROW($F$4),COLUMN(K$3))))</f>
        <v>9.3932000000000002</v>
      </c>
      <c r="V12" s="124" cm="1">
        <f t="array" aca="1" ref="V12" ca="1">IF(INDIRECT(ADDRESS(ROW()*3-ROW($M$4)-ROW($F$4)+1,COLUMN(G$3)))=0,"",INDIRECT(ADDRESS(ROW()*3-ROW($M$4)-ROW($F$4)+1,COLUMN(G$3))))</f>
        <v>10.254</v>
      </c>
      <c r="W12" s="125" cm="1">
        <f t="array" aca="1" ref="W12" ca="1">IF(INDIRECT(ADDRESS(ROW()*3-ROW($M$4)-ROW($F$4)+1,COLUMN(H$3)))=0,"",INDIRECT(ADDRESS(ROW()*3-ROW($M$4)-ROW($F$4)+1,COLUMN(H$3))))</f>
        <v>4.3845999999999998</v>
      </c>
      <c r="X12" s="125" cm="1">
        <f t="array" aca="1" ref="X12" ca="1">IF(INDIRECT(ADDRESS(ROW()*3-ROW($M$4)-ROW($F$4)+1,COLUMN(I$3)))=0,"",INDIRECT(ADDRESS(ROW()*3-ROW($M$4)-ROW($F$4)+1,COLUMN(I$3))))</f>
        <v>5.7412999999999998</v>
      </c>
      <c r="Y12" s="142" cm="1">
        <f t="array" aca="1" ref="Y12" ca="1">IF(INDIRECT(ADDRESS(ROW()*3-ROW($M$4)-ROW($F$4)+1,COLUMN(J$3)))=0,"",INDIRECT(ADDRESS(ROW()*3-ROW($M$4)-ROW($F$4)+1,COLUMN(J$3))))</f>
        <v>0.12809999999999999</v>
      </c>
      <c r="Z12" s="171" cm="1">
        <f t="array" aca="1" ref="Z12" ca="1">IF(INDIRECT(ADDRESS(ROW()*3-ROW($M$4)-ROW($F$4)+1,COLUMN(K$3)))=0,"",INDIRECT(ADDRESS(ROW()*3-ROW($M$4)-ROW($F$4)+1,COLUMN(K$3))))</f>
        <v>9.5677000000000003</v>
      </c>
      <c r="AA12" s="124" cm="1">
        <f t="array" aca="1" ref="AA12" ca="1">IF(INDIRECT(ADDRESS(ROW()*3-ROW($M$4)-ROW($F$4)+2,COLUMN(G$3)))=0,"",INDIRECT(ADDRESS(ROW()*3-ROW($M$4)-ROW($F$4)+2,COLUMN(G$3))))</f>
        <v>10.4496</v>
      </c>
      <c r="AB12" s="125" cm="1">
        <f t="array" aca="1" ref="AB12" ca="1">IF(INDIRECT(ADDRESS(ROW()*3-ROW($M$4)-ROW($F$4)+2,COLUMN(H$3)))=0,"",INDIRECT(ADDRESS(ROW()*3-ROW($M$4)-ROW($F$4)+2,COLUMN(H$3))))</f>
        <v>4.4682000000000004</v>
      </c>
      <c r="AC12" s="125" cm="1">
        <f t="array" aca="1" ref="AC12" ca="1">IF(INDIRECT(ADDRESS(ROW()*3-ROW($M$4)-ROW($F$4)+2,COLUMN(I$3)))=0,"",INDIRECT(ADDRESS(ROW()*3-ROW($M$4)-ROW($F$4)+2,COLUMN(I$3))))</f>
        <v>5.8507999999999996</v>
      </c>
      <c r="AD12" s="142" cm="1">
        <f t="array" aca="1" ref="AD12" ca="1">IF(INDIRECT(ADDRESS(ROW()*3-ROW($M$4)-ROW($F$4)+2,COLUMN(J$3)))=0,"",INDIRECT(ADDRESS(ROW()*3-ROW($M$4)-ROW($F$4)+2,COLUMN(J$3))))</f>
        <v>0.13059999999999999</v>
      </c>
      <c r="AE12" s="171" cm="1">
        <f t="array" aca="1" ref="AE12" ca="1">IF(INDIRECT(ADDRESS(ROW()*3-ROW($M$4)-ROW($F$4)+2,COLUMN(K$3)))=0,"",INDIRECT(ADDRESS(ROW()*3-ROW($M$4)-ROW($F$4)+2,COLUMN(K$3))))</f>
        <v>9.7578999999999994</v>
      </c>
    </row>
    <row r="13" spans="1:31" ht="15" thickBot="1">
      <c r="A13" s="119" t="s">
        <v>8</v>
      </c>
      <c r="B13" s="187">
        <v>2.2712000000000001E-4</v>
      </c>
      <c r="C13" s="253" t="s">
        <v>28</v>
      </c>
      <c r="D13" s="253" t="s">
        <v>29</v>
      </c>
      <c r="E13" s="260">
        <v>787.15</v>
      </c>
      <c r="F13" s="119" t="s">
        <v>8</v>
      </c>
      <c r="G13" s="181">
        <v>11.0642</v>
      </c>
      <c r="H13" s="182">
        <v>5.9039000000000001</v>
      </c>
      <c r="I13" s="182">
        <v>5.0293000000000001</v>
      </c>
      <c r="J13" s="182">
        <v>0.13100000000000001</v>
      </c>
      <c r="K13" s="177">
        <v>10.0016</v>
      </c>
      <c r="L13" s="111"/>
      <c r="M13" s="120">
        <f t="shared" si="0"/>
        <v>2025</v>
      </c>
      <c r="N13" s="121" t="s">
        <v>34</v>
      </c>
      <c r="O13" s="122" t="s">
        <v>35</v>
      </c>
      <c r="P13" s="123" cm="1">
        <f t="array" aca="1" ref="P13" ca="1">IF(INDIRECT(ADDRESS(ROW()*3-ROW($M$4)-ROW($F$4),COLUMN($E$2)))=0,"",INDIRECT(ADDRESS(ROW()*3-ROW($M$4)-ROW($F$4),COLUMN($E$2))))</f>
        <v>721.25</v>
      </c>
      <c r="Q13" s="124" cm="1">
        <f t="array" aca="1" ref="Q13" ca="1">IF(INDIRECT(ADDRESS(ROW()*3-ROW($M$4)-ROW($F$4),COLUMN(G$3)))=0,"",INDIRECT(ADDRESS(ROW()*3-ROW($M$4)-ROW($F$4),COLUMN(G$3))))</f>
        <v>10.4133</v>
      </c>
      <c r="R13" s="125" cm="1">
        <f t="array" aca="1" ref="R13" ca="1">IF(INDIRECT(ADDRESS(ROW()*3-ROW($M$4)-ROW($F$4),COLUMN(H$3)))=0,"",INDIRECT(ADDRESS(ROW()*3-ROW($M$4)-ROW($F$4),COLUMN(H$3))))</f>
        <v>4.2668999999999997</v>
      </c>
      <c r="S13" s="125" cm="1">
        <f t="array" aca="1" ref="S13" ca="1">IF(INDIRECT(ADDRESS(ROW()*3-ROW($M$4)-ROW($F$4),COLUMN(I$3)))=0,"",INDIRECT(ADDRESS(ROW()*3-ROW($M$4)-ROW($F$4),COLUMN(I$3))))</f>
        <v>6.0138999999999996</v>
      </c>
      <c r="T13" s="142" cm="1">
        <f t="array" aca="1" ref="T13" ca="1">IF(INDIRECT(ADDRESS(ROW()*3-ROW($M$4)-ROW($F$4),COLUMN(J$3)))=0,"",INDIRECT(ADDRESS(ROW()*3-ROW($M$4)-ROW($F$4),COLUMN(J$3))))</f>
        <v>0.13250000000000001</v>
      </c>
      <c r="U13" s="171" cm="1">
        <f t="array" aca="1" ref="U13" ca="1">IF(INDIRECT(ADDRESS(ROW()*3-ROW($M$4)-ROW($F$4),COLUMN(K$3)))=0,"",INDIRECT(ADDRESS(ROW()*3-ROW($M$4)-ROW($F$4),COLUMN(K$3))))</f>
        <v>9.8697999999999997</v>
      </c>
      <c r="V13" s="124" cm="1">
        <f t="array" aca="1" ref="V13" ca="1">IF(INDIRECT(ADDRESS(ROW()*3-ROW($M$4)-ROW($F$4)+1,COLUMN(G$3)))=0,"",INDIRECT(ADDRESS(ROW()*3-ROW($M$4)-ROW($F$4)+1,COLUMN(G$3))))</f>
        <v>10.6029</v>
      </c>
      <c r="W13" s="125" cm="1">
        <f t="array" aca="1" ref="W13" ca="1">IF(INDIRECT(ADDRESS(ROW()*3-ROW($M$4)-ROW($F$4)+1,COLUMN(H$3)))=0,"",INDIRECT(ADDRESS(ROW()*3-ROW($M$4)-ROW($F$4)+1,COLUMN(H$3))))</f>
        <v>4.3445999999999998</v>
      </c>
      <c r="X13" s="125" cm="1">
        <f t="array" aca="1" ref="X13" ca="1">IF(INDIRECT(ADDRESS(ROW()*3-ROW($M$4)-ROW($F$4)+1,COLUMN(I$3)))=0,"",INDIRECT(ADDRESS(ROW()*3-ROW($M$4)-ROW($F$4)+1,COLUMN(I$3))))</f>
        <v>6.1234000000000002</v>
      </c>
      <c r="Y13" s="142" cm="1">
        <f t="array" aca="1" ref="Y13" ca="1">IF(INDIRECT(ADDRESS(ROW()*3-ROW($M$4)-ROW($F$4)+1,COLUMN(J$3)))=0,"",INDIRECT(ADDRESS(ROW()*3-ROW($M$4)-ROW($F$4)+1,COLUMN(J$3))))</f>
        <v>0.13489999999999999</v>
      </c>
      <c r="Z13" s="171" cm="1">
        <f t="array" aca="1" ref="Z13" ca="1">IF(INDIRECT(ADDRESS(ROW()*3-ROW($M$4)-ROW($F$4)+1,COLUMN(K$3)))=0,"",INDIRECT(ADDRESS(ROW()*3-ROW($M$4)-ROW($F$4)+1,COLUMN(K$3))))</f>
        <v>10.052199999999999</v>
      </c>
      <c r="AA13" s="124" cm="1">
        <f t="array" aca="1" ref="AA13" ca="1">IF(INDIRECT(ADDRESS(ROW()*3-ROW($M$4)-ROW($F$4)+2,COLUMN(G$3)))=0,"",INDIRECT(ADDRESS(ROW()*3-ROW($M$4)-ROW($F$4)+2,COLUMN(G$3))))</f>
        <v>10.805099999999999</v>
      </c>
      <c r="AB13" s="125" cm="1">
        <f t="array" aca="1" ref="AB13" ca="1">IF(INDIRECT(ADDRESS(ROW()*3-ROW($M$4)-ROW($F$4)+2,COLUMN(H$3)))=0,"",INDIRECT(ADDRESS(ROW()*3-ROW($M$4)-ROW($F$4)+2,COLUMN(H$3))))</f>
        <v>4.4275000000000002</v>
      </c>
      <c r="AC13" s="125" cm="1">
        <f t="array" aca="1" ref="AC13" ca="1">IF(INDIRECT(ADDRESS(ROW()*3-ROW($M$4)-ROW($F$4)+2,COLUMN(I$3)))=0,"",INDIRECT(ADDRESS(ROW()*3-ROW($M$4)-ROW($F$4)+2,COLUMN(I$3))))</f>
        <v>6.2401</v>
      </c>
      <c r="AD13" s="142" cm="1">
        <f t="array" aca="1" ref="AD13" ca="1">IF(INDIRECT(ADDRESS(ROW()*3-ROW($M$4)-ROW($F$4)+2,COLUMN(J$3)))=0,"",INDIRECT(ADDRESS(ROW()*3-ROW($M$4)-ROW($F$4)+2,COLUMN(J$3))))</f>
        <v>0.13750000000000001</v>
      </c>
      <c r="AE13" s="171" cm="1">
        <f t="array" aca="1" ref="AE13" ca="1">IF(INDIRECT(ADDRESS(ROW()*3-ROW($M$4)-ROW($F$4)+2,COLUMN(K$3)))=0,"",INDIRECT(ADDRESS(ROW()*3-ROW($M$4)-ROW($F$4)+2,COLUMN(K$3))))</f>
        <v>10.2498</v>
      </c>
    </row>
    <row r="14" spans="1:31" ht="15" thickBot="1">
      <c r="A14" s="119" t="s">
        <v>9</v>
      </c>
      <c r="B14" s="187">
        <v>2.3114000000000001E-4</v>
      </c>
      <c r="C14" s="254"/>
      <c r="D14" s="254"/>
      <c r="E14" s="261"/>
      <c r="F14" s="119" t="s">
        <v>9</v>
      </c>
      <c r="G14" s="181">
        <v>11.26</v>
      </c>
      <c r="H14" s="182">
        <v>6.0082000000000004</v>
      </c>
      <c r="I14" s="182">
        <v>5.1184000000000003</v>
      </c>
      <c r="J14" s="182">
        <v>0.13339999999999999</v>
      </c>
      <c r="K14" s="177">
        <v>10.182600000000001</v>
      </c>
      <c r="L14" s="111"/>
      <c r="M14" s="120">
        <f t="shared" si="0"/>
        <v>2025</v>
      </c>
      <c r="N14" s="121" t="s">
        <v>35</v>
      </c>
      <c r="O14" s="122" t="s">
        <v>36</v>
      </c>
      <c r="P14" s="123" cm="1">
        <f t="array" aca="1" ref="P14" ca="1">IF(INDIRECT(ADDRESS(ROW()*3-ROW($M$4)-ROW($F$4),COLUMN($E$2)))=0,"",INDIRECT(ADDRESS(ROW()*3-ROW($M$4)-ROW($F$4),COLUMN($E$2))))</f>
        <v>720.93</v>
      </c>
      <c r="Q14" s="124" cm="1">
        <f t="array" aca="1" ref="Q14" ca="1">IF(INDIRECT(ADDRESS(ROW()*3-ROW($M$4)-ROW($F$4),COLUMN(G$3)))=0,"",INDIRECT(ADDRESS(ROW()*3-ROW($M$4)-ROW($F$4),COLUMN(G$3))))</f>
        <v>10.5054</v>
      </c>
      <c r="R14" s="125" cm="1">
        <f t="array" aca="1" ref="R14" ca="1">IF(INDIRECT(ADDRESS(ROW()*3-ROW($M$4)-ROW($F$4),COLUMN(H$3)))=0,"",INDIRECT(ADDRESS(ROW()*3-ROW($M$4)-ROW($F$4),COLUMN(H$3))))</f>
        <v>4.0797999999999996</v>
      </c>
      <c r="S14" s="125" cm="1">
        <f t="array" aca="1" ref="S14" ca="1">IF(INDIRECT(ADDRESS(ROW()*3-ROW($M$4)-ROW($F$4),COLUMN(I$3)))=0,"",INDIRECT(ADDRESS(ROW()*3-ROW($M$4)-ROW($F$4),COLUMN(I$3))))</f>
        <v>6.1894</v>
      </c>
      <c r="T14" s="142" cm="1">
        <f t="array" aca="1" ref="T14" ca="1">IF(INDIRECT(ADDRESS(ROW()*3-ROW($M$4)-ROW($F$4),COLUMN(J$3)))=0,"",INDIRECT(ADDRESS(ROW()*3-ROW($M$4)-ROW($F$4),COLUMN(J$3))))</f>
        <v>0.13619999999999999</v>
      </c>
      <c r="U14" s="171" cm="1">
        <f t="array" aca="1" ref="U14" ca="1">IF(INDIRECT(ADDRESS(ROW()*3-ROW($M$4)-ROW($F$4),COLUMN(K$3)))=0,"",INDIRECT(ADDRESS(ROW()*3-ROW($M$4)-ROW($F$4),COLUMN(K$3))))</f>
        <v>9.8175000000000008</v>
      </c>
      <c r="V14" s="124" cm="1">
        <f t="array" aca="1" ref="V14" ca="1">IF(INDIRECT(ADDRESS(ROW()*3-ROW($M$4)-ROW($F$4)+1,COLUMN(G$3)))=0,"",INDIRECT(ADDRESS(ROW()*3-ROW($M$4)-ROW($F$4)+1,COLUMN(G$3))))</f>
        <v>10.594799999999999</v>
      </c>
      <c r="W14" s="125" cm="1">
        <f t="array" aca="1" ref="W14" ca="1">IF(INDIRECT(ADDRESS(ROW()*3-ROW($M$4)-ROW($F$4)+1,COLUMN(H$3)))=0,"",INDIRECT(ADDRESS(ROW()*3-ROW($M$4)-ROW($F$4)+1,COLUMN(H$3))))</f>
        <v>4.1539999999999999</v>
      </c>
      <c r="X14" s="125" cm="1">
        <f t="array" aca="1" ref="X14" ca="1">IF(INDIRECT(ADDRESS(ROW()*3-ROW($M$4)-ROW($F$4)+1,COLUMN(I$3)))=0,"",INDIRECT(ADDRESS(ROW()*3-ROW($M$4)-ROW($F$4)+1,COLUMN(I$3))))</f>
        <v>6.3021000000000003</v>
      </c>
      <c r="Y14" s="142" cm="1">
        <f t="array" aca="1" ref="Y14" ca="1">IF(INDIRECT(ADDRESS(ROW()*3-ROW($M$4)-ROW($F$4)+1,COLUMN(J$3)))=0,"",INDIRECT(ADDRESS(ROW()*3-ROW($M$4)-ROW($F$4)+1,COLUMN(J$3))))</f>
        <v>0.13869999999999999</v>
      </c>
      <c r="Z14" s="164" cm="1">
        <f t="array" aca="1" ref="Z14" ca="1">IF(INDIRECT(ADDRESS(ROW()*3-ROW($M$4)-ROW($F$4)+1,COLUMN(K$3)))=0,"",INDIRECT(ADDRESS(ROW()*3-ROW($M$4)-ROW($F$4)+1,COLUMN(K$3))))</f>
        <v>9.9991000000000003</v>
      </c>
      <c r="AA14" s="124" cm="1">
        <f t="array" aca="1" ref="AA14" ca="1">IF(INDIRECT(ADDRESS(ROW()*3-ROW($M$4)-ROW($F$4)+2,COLUMN(G$3)))=0,"",INDIRECT(ADDRESS(ROW()*3-ROW($M$4)-ROW($F$4)+2,COLUMN(G$3))))</f>
        <v>10.796900000000001</v>
      </c>
      <c r="AB14" s="125" cm="1">
        <f t="array" aca="1" ref="AB14" ca="1">IF(INDIRECT(ADDRESS(ROW()*3-ROW($M$4)-ROW($F$4)+2,COLUMN(H$3)))=0,"",INDIRECT(ADDRESS(ROW()*3-ROW($M$4)-ROW($F$4)+2,COLUMN(H$3))))</f>
        <v>4.2333999999999996</v>
      </c>
      <c r="AC14" s="125" cm="1">
        <f t="array" aca="1" ref="AC14" ca="1">IF(INDIRECT(ADDRESS(ROW()*3-ROW($M$4)-ROW($F$4)+2,COLUMN(I$3)))=0,"",INDIRECT(ADDRESS(ROW()*3-ROW($M$4)-ROW($F$4)+2,COLUMN(I$3))))</f>
        <v>6.4222000000000001</v>
      </c>
      <c r="AD14" s="142" cm="1">
        <f t="array" aca="1" ref="AD14" ca="1">IF(INDIRECT(ADDRESS(ROW()*3-ROW($M$4)-ROW($F$4)+2,COLUMN(J$3)))=0,"",INDIRECT(ADDRESS(ROW()*3-ROW($M$4)-ROW($F$4)+2,COLUMN(J$3))))</f>
        <v>0.14130000000000001</v>
      </c>
      <c r="AE14" s="171" cm="1">
        <f t="array" aca="1" ref="AE14" ca="1">IF(INDIRECT(ADDRESS(ROW()*3-ROW($M$4)-ROW($F$4)+2,COLUMN(K$3)))=0,"",INDIRECT(ADDRESS(ROW()*3-ROW($M$4)-ROW($F$4)+2,COLUMN(K$3))))</f>
        <v>10.196199999999999</v>
      </c>
    </row>
    <row r="15" spans="1:31" ht="15" thickBot="1">
      <c r="A15" s="119" t="s">
        <v>10</v>
      </c>
      <c r="B15" s="187">
        <v>2.3541999999999999E-4</v>
      </c>
      <c r="C15" s="255"/>
      <c r="D15" s="255"/>
      <c r="E15" s="262"/>
      <c r="F15" s="119" t="s">
        <v>10</v>
      </c>
      <c r="G15" s="181">
        <v>11.468500000000001</v>
      </c>
      <c r="H15" s="182">
        <v>6.1196000000000002</v>
      </c>
      <c r="I15" s="182">
        <v>5.2130999999999998</v>
      </c>
      <c r="J15" s="182">
        <v>0.1358</v>
      </c>
      <c r="K15" s="177">
        <v>10.3813</v>
      </c>
      <c r="L15" s="111"/>
      <c r="M15" s="120">
        <f t="shared" si="0"/>
        <v>2025</v>
      </c>
      <c r="N15" s="121" t="s">
        <v>36</v>
      </c>
      <c r="O15" s="122" t="s">
        <v>37</v>
      </c>
      <c r="P15" s="123" cm="1">
        <f t="array" aca="1" ref="P15" ca="1">IF(INDIRECT(ADDRESS(ROW()*3-ROW($M$4)-ROW($F$4),COLUMN($E$2)))=0,"",INDIRECT(ADDRESS(ROW()*3-ROW($M$4)-ROW($F$4),COLUMN($E$2))))</f>
        <v>713.43</v>
      </c>
      <c r="Q15" s="124" cm="1">
        <f t="array" aca="1" ref="Q15" ca="1">IF(INDIRECT(ADDRESS(ROW()*3-ROW($M$4)-ROW($F$4),COLUMN(G$3)))=0,"",INDIRECT(ADDRESS(ROW()*3-ROW($M$4)-ROW($F$4),COLUMN(G$3))))</f>
        <v>10.220000000000001</v>
      </c>
      <c r="R15" s="125" cm="1">
        <f t="array" aca="1" ref="R15" ca="1">IF(INDIRECT(ADDRESS(ROW()*3-ROW($M$4)-ROW($F$4),COLUMN(H$3)))=0,"",INDIRECT(ADDRESS(ROW()*3-ROW($M$4)-ROW($F$4),COLUMN(H$3))))</f>
        <v>3.7930999999999999</v>
      </c>
      <c r="S15" s="125" cm="1">
        <f t="array" aca="1" ref="S15" ca="1">IF(INDIRECT(ADDRESS(ROW()*3-ROW($M$4)-ROW($F$4),COLUMN(I$3)))=0,"",INDIRECT(ADDRESS(ROW()*3-ROW($M$4)-ROW($F$4),COLUMN(I$3))))</f>
        <v>6.3042999999999996</v>
      </c>
      <c r="T15" s="142" cm="1">
        <f t="array" aca="1" ref="T15" ca="1">IF(INDIRECT(ADDRESS(ROW()*3-ROW($M$4)-ROW($F$4),COLUMN(J$3)))=0,"",INDIRECT(ADDRESS(ROW()*3-ROW($M$4)-ROW($F$4),COLUMN(J$3))))</f>
        <v>0.1226</v>
      </c>
      <c r="U15" s="171" cm="1">
        <f t="array" aca="1" ref="U15" ca="1">IF(INDIRECT(ADDRESS(ROW()*3-ROW($M$4)-ROW($F$4),COLUMN(K$3)))=0,"",INDIRECT(ADDRESS(ROW()*3-ROW($M$4)-ROW($F$4),COLUMN(K$3))))</f>
        <v>9.5373999999999999</v>
      </c>
      <c r="V15" s="124" cm="1">
        <f t="array" aca="1" ref="V15" ca="1">IF(INDIRECT(ADDRESS(ROW()*3-ROW($M$4)-ROW($F$4)+1,COLUMN(G$3)))=0,"",INDIRECT(ADDRESS(ROW()*3-ROW($M$4)-ROW($F$4)+1,COLUMN(G$3))))</f>
        <v>10.406000000000001</v>
      </c>
      <c r="W15" s="125" cm="1">
        <f t="array" aca="1" ref="W15" ca="1">IF(INDIRECT(ADDRESS(ROW()*3-ROW($M$4)-ROW($F$4)+1,COLUMN(H$3)))=0,"",INDIRECT(ADDRESS(ROW()*3-ROW($M$4)-ROW($F$4)+1,COLUMN(H$3))))</f>
        <v>3.8620999999999999</v>
      </c>
      <c r="X15" s="125" cm="1">
        <f t="array" aca="1" ref="X15" ca="1">IF(INDIRECT(ADDRESS(ROW()*3-ROW($M$4)-ROW($F$4)+1,COLUMN(I$3)))=0,"",INDIRECT(ADDRESS(ROW()*3-ROW($M$4)-ROW($F$4)+1,COLUMN(I$3))))</f>
        <v>6.4191000000000003</v>
      </c>
      <c r="Y15" s="142" cm="1">
        <f t="array" aca="1" ref="Y15" ca="1">IF(INDIRECT(ADDRESS(ROW()*3-ROW($M$4)-ROW($F$4)+1,COLUMN(J$3)))=0,"",INDIRECT(ADDRESS(ROW()*3-ROW($M$4)-ROW($F$4)+1,COLUMN(J$3))))</f>
        <v>0.12479999999999999</v>
      </c>
      <c r="Z15" s="171" cm="1">
        <f t="array" aca="1" ref="Z15" ca="1">IF(INDIRECT(ADDRESS(ROW()*3-ROW($M$4)-ROW($F$4)+1,COLUMN(K$3)))=0,"",INDIRECT(ADDRESS(ROW()*3-ROW($M$4)-ROW($F$4)+1,COLUMN(K$3))))</f>
        <v>9.7144999999999992</v>
      </c>
      <c r="AA15" s="124" cm="1">
        <f t="array" aca="1" ref="AA15" ca="1">IF(INDIRECT(ADDRESS(ROW()*3-ROW($M$4)-ROW($F$4)+2,COLUMN(G$3)))=0,"",INDIRECT(ADDRESS(ROW()*3-ROW($M$4)-ROW($F$4)+2,COLUMN(G$3))))</f>
        <v>10.6045</v>
      </c>
      <c r="AB15" s="125" cm="1">
        <f t="array" aca="1" ref="AB15" ca="1">IF(INDIRECT(ADDRESS(ROW()*3-ROW($M$4)-ROW($F$4)+2,COLUMN(H$3)))=0,"",INDIRECT(ADDRESS(ROW()*3-ROW($M$4)-ROW($F$4)+2,COLUMN(H$3))))</f>
        <v>3.9358</v>
      </c>
      <c r="AC15" s="125" cm="1">
        <f t="array" aca="1" ref="AC15" ca="1">IF(INDIRECT(ADDRESS(ROW()*3-ROW($M$4)-ROW($F$4)+2,COLUMN(I$3)))=0,"",INDIRECT(ADDRESS(ROW()*3-ROW($M$4)-ROW($F$4)+2,COLUMN(I$3))))</f>
        <v>6.5415000000000001</v>
      </c>
      <c r="AD15" s="142" cm="1">
        <f t="array" aca="1" ref="AD15" ca="1">IF(INDIRECT(ADDRESS(ROW()*3-ROW($M$4)-ROW($F$4)+2,COLUMN(J$3)))=0,"",INDIRECT(ADDRESS(ROW()*3-ROW($M$4)-ROW($F$4)+2,COLUMN(J$3))))</f>
        <v>0.12720000000000001</v>
      </c>
      <c r="AE15" s="171" cm="1">
        <f t="array" aca="1" ref="AE15" ca="1">IF(INDIRECT(ADDRESS(ROW()*3-ROW($M$4)-ROW($F$4)+2,COLUMN(K$3)))=0,"",INDIRECT(ADDRESS(ROW()*3-ROW($M$4)-ROW($F$4)+2,COLUMN(K$3))))</f>
        <v>9.9074000000000009</v>
      </c>
    </row>
    <row r="16" spans="1:31" ht="15" thickBot="1">
      <c r="A16" s="119" t="s">
        <v>8</v>
      </c>
      <c r="B16" s="188">
        <v>2.5091000000000002E-4</v>
      </c>
      <c r="C16" s="253" t="s">
        <v>29</v>
      </c>
      <c r="D16" s="253" t="s">
        <v>30</v>
      </c>
      <c r="E16" s="256">
        <v>754.06</v>
      </c>
      <c r="F16" s="119" t="s">
        <v>8</v>
      </c>
      <c r="G16" s="181">
        <v>11.392799999999999</v>
      </c>
      <c r="H16" s="182">
        <v>6.1280000000000001</v>
      </c>
      <c r="I16" s="182">
        <v>5.1132999999999997</v>
      </c>
      <c r="J16" s="182">
        <v>0.1515</v>
      </c>
      <c r="K16" s="177">
        <v>10.235900000000001</v>
      </c>
      <c r="L16" s="111"/>
      <c r="M16" s="126">
        <f t="shared" si="0"/>
        <v>2025</v>
      </c>
      <c r="N16" s="127" t="s">
        <v>37</v>
      </c>
      <c r="O16" s="185">
        <v>45658</v>
      </c>
      <c r="P16" s="128" cm="1">
        <f t="array" aca="1" ref="P16" ca="1">IF(INDIRECT(ADDRESS(ROW()*3-ROW($M$4)-ROW($F$4),COLUMN($E$2)))=0,"",INDIRECT(ADDRESS(ROW()*3-ROW($M$4)-ROW($F$4),COLUMN($E$2))))</f>
        <v>727.89</v>
      </c>
      <c r="Q16" s="129" cm="1">
        <f t="array" aca="1" ref="Q16" ca="1">IF(INDIRECT(ADDRESS(ROW()*3-ROW($M$4)-ROW($F$4),COLUMN(G$3)))=0,"",INDIRECT(ADDRESS(ROW()*3-ROW($M$4)-ROW($F$4),COLUMN(G$3))))</f>
        <v>10.577400000000001</v>
      </c>
      <c r="R16" s="130" cm="1">
        <f t="array" aca="1" ref="R16" ca="1">IF(INDIRECT(ADDRESS(ROW()*3-ROW($M$4)-ROW($F$4),COLUMN(H$3)))=0,"",INDIRECT(ADDRESS(ROW()*3-ROW($M$4)-ROW($F$4),COLUMN(H$3))))</f>
        <v>3.9474999999999998</v>
      </c>
      <c r="S16" s="130" cm="1">
        <f t="array" aca="1" ref="S16" ca="1">IF(INDIRECT(ADDRESS(ROW()*3-ROW($M$4)-ROW($F$4),COLUMN(I$3)))=0,"",INDIRECT(ADDRESS(ROW()*3-ROW($M$4)-ROW($F$4),COLUMN(I$3))))</f>
        <v>6.4985999999999997</v>
      </c>
      <c r="T16" s="143" cm="1">
        <f t="array" aca="1" ref="T16" ca="1">IF(INDIRECT(ADDRESS(ROW()*3-ROW($M$4)-ROW($F$4),COLUMN(J$3)))=0,"",INDIRECT(ADDRESS(ROW()*3-ROW($M$4)-ROW($F$4),COLUMN(J$3))))</f>
        <v>0.1313</v>
      </c>
      <c r="U16" s="172" cm="1">
        <f t="array" aca="1" ref="U16" ca="1">IF(INDIRECT(ADDRESS(ROW()*3-ROW($M$4)-ROW($F$4),COLUMN(K$3)))=0,"",INDIRECT(ADDRESS(ROW()*3-ROW($M$4)-ROW($F$4),COLUMN(K$3))))</f>
        <v>9.5554000000000006</v>
      </c>
      <c r="V16" s="129" cm="1">
        <f t="array" aca="1" ref="V16" ca="1">IF(INDIRECT(ADDRESS(ROW()*3-ROW($M$4)-ROW($F$4)+1,COLUMN(G$3)))=0,"",INDIRECT(ADDRESS(ROW()*3-ROW($M$4)-ROW($F$4)+1,COLUMN(G$3))))</f>
        <v>10.77</v>
      </c>
      <c r="W16" s="130" cm="1">
        <f t="array" aca="1" ref="W16" ca="1">IF(INDIRECT(ADDRESS(ROW()*3-ROW($M$4)-ROW($F$4)+1,COLUMN(H$3)))=0,"",INDIRECT(ADDRESS(ROW()*3-ROW($M$4)-ROW($F$4)+1,COLUMN(H$3))))</f>
        <v>4.0194000000000001</v>
      </c>
      <c r="X16" s="130" cm="1">
        <f t="array" aca="1" ref="X16" ca="1">IF(INDIRECT(ADDRESS(ROW()*3-ROW($M$4)-ROW($F$4)+1,COLUMN(I$3)))=0,"",INDIRECT(ADDRESS(ROW()*3-ROW($M$4)-ROW($F$4)+1,COLUMN(I$3))))</f>
        <v>6.6169000000000002</v>
      </c>
      <c r="Y16" s="143" cm="1">
        <f t="array" aca="1" ref="Y16" ca="1">IF(INDIRECT(ADDRESS(ROW()*3-ROW($M$4)-ROW($F$4)+1,COLUMN(J$3)))=0,"",INDIRECT(ADDRESS(ROW()*3-ROW($M$4)-ROW($F$4)+1,COLUMN(J$3))))</f>
        <v>0.13370000000000001</v>
      </c>
      <c r="Z16" s="172" cm="1">
        <f t="array" aca="1" ref="Z16" ca="1">IF(INDIRECT(ADDRESS(ROW()*3-ROW($M$4)-ROW($F$4)+1,COLUMN(K$3)))=0,"",INDIRECT(ADDRESS(ROW()*3-ROW($M$4)-ROW($F$4)+1,COLUMN(K$3))))</f>
        <v>9.7344000000000008</v>
      </c>
      <c r="AA16" s="129" cm="1">
        <f t="array" aca="1" ref="AA16" ca="1">IF(INDIRECT(ADDRESS(ROW()*3-ROW($M$4)-ROW($F$4)+2,COLUMN(G$3)))=0,"",INDIRECT(ADDRESS(ROW()*3-ROW($M$4)-ROW($F$4)+2,COLUMN(G$3))))</f>
        <v>10.9754</v>
      </c>
      <c r="AB16" s="130" cm="1">
        <f t="array" aca="1" ref="AB16" ca="1">IF(INDIRECT(ADDRESS(ROW()*3-ROW($M$4)-ROW($F$4)+2,COLUMN(H$3)))=0,"",INDIRECT(ADDRESS(ROW()*3-ROW($M$4)-ROW($F$4)+2,COLUMN(H$3))))</f>
        <v>4.0960999999999999</v>
      </c>
      <c r="AC16" s="130" cm="1">
        <f t="array" aca="1" ref="AC16" ca="1">IF(INDIRECT(ADDRESS(ROW()*3-ROW($M$4)-ROW($F$4)+2,COLUMN(I$3)))=0,"",INDIRECT(ADDRESS(ROW()*3-ROW($M$4)-ROW($F$4)+2,COLUMN(I$3))))</f>
        <v>6.7431000000000001</v>
      </c>
      <c r="AD16" s="143" cm="1">
        <f t="array" aca="1" ref="AD16" ca="1">IF(INDIRECT(ADDRESS(ROW()*3-ROW($M$4)-ROW($F$4)+2,COLUMN(J$3)))=0,"",INDIRECT(ADDRESS(ROW()*3-ROW($M$4)-ROW($F$4)+2,COLUMN(J$3))))</f>
        <v>0.13619999999999999</v>
      </c>
      <c r="AE16" s="172" cm="1">
        <f t="array" aca="1" ref="AE16" ca="1">IF(INDIRECT(ADDRESS(ROW()*3-ROW($M$4)-ROW($F$4)+2,COLUMN(K$3)))=0,"",INDIRECT(ADDRESS(ROW()*3-ROW($M$4)-ROW($F$4)+2,COLUMN(K$3))))</f>
        <v>9.9307999999999996</v>
      </c>
    </row>
    <row r="17" spans="1:30" ht="15" thickBot="1">
      <c r="A17" s="119" t="s">
        <v>9</v>
      </c>
      <c r="B17" s="188">
        <v>2.5535E-4</v>
      </c>
      <c r="C17" s="254"/>
      <c r="D17" s="254"/>
      <c r="E17" s="257"/>
      <c r="F17" s="119" t="s">
        <v>9</v>
      </c>
      <c r="G17" s="181">
        <v>11.5944</v>
      </c>
      <c r="H17" s="182">
        <v>6.2363999999999997</v>
      </c>
      <c r="I17" s="182">
        <v>5.2038000000000002</v>
      </c>
      <c r="J17" s="182">
        <v>0.1542</v>
      </c>
      <c r="K17" s="177">
        <v>10.421099999999999</v>
      </c>
      <c r="L17" s="111"/>
      <c r="P17" s="102" t="str" cm="1">
        <f t="array" aca="1" ref="P17" ca="1">IF(INDIRECT(ADDRESS(ROW()*3-ROW($M$4)-ROW($F$4),COLUMN($E$2)))=0,"",INDIRECT(ADDRESS(ROW()*3-ROW($M$4)-ROW($F$4),COLUMN($E$2))))</f>
        <v/>
      </c>
      <c r="Q17" s="102" t="str" cm="1">
        <f t="array" aca="1" ref="Q17" ca="1">IF(INDIRECT(ADDRESS(ROW()*3-ROW($M$4)-ROW($F$4),COLUMN(G$3)))=0,"",INDIRECT(ADDRESS(ROW()*3-ROW($M$4)-ROW($F$4),COLUMN(G$3))))</f>
        <v/>
      </c>
      <c r="R17" s="102" t="str" cm="1">
        <f t="array" aca="1" ref="R17" ca="1">IF(INDIRECT(ADDRESS(ROW()*3-ROW($M$4)-ROW($F$4),COLUMN(H$3)))=0,"",INDIRECT(ADDRESS(ROW()*3-ROW($M$4)-ROW($F$4),COLUMN(H$3))))</f>
        <v/>
      </c>
      <c r="S17" s="102" t="str" cm="1">
        <f t="array" aca="1" ref="S17" ca="1">IF(INDIRECT(ADDRESS(ROW()*3-ROW($M$4)-ROW($F$4),COLUMN(I$3)))=0,"",INDIRECT(ADDRESS(ROW()*3-ROW($M$4)-ROW($F$4),COLUMN(I$3))))</f>
        <v/>
      </c>
      <c r="T17" s="102" t="str" cm="1">
        <f t="array" aca="1" ref="T17" ca="1">IF(INDIRECT(ADDRESS(ROW()*3-ROW($M$4)-ROW($F$4),COLUMN(J$3)))=0,"",INDIRECT(ADDRESS(ROW()*3-ROW($M$4)-ROW($F$4),COLUMN(J$3))))</f>
        <v/>
      </c>
      <c r="V17" s="102" t="str" cm="1">
        <f t="array" aca="1" ref="V17" ca="1">IF(INDIRECT(ADDRESS(ROW()*3-ROW($M$4)-ROW($F$4)+1,COLUMN(G$3)))=0,"",INDIRECT(ADDRESS(ROW()*3-ROW($M$4)-ROW($F$4)+1,COLUMN(G$3))))</f>
        <v/>
      </c>
      <c r="W17" s="102" t="str" cm="1">
        <f t="array" aca="1" ref="W17" ca="1">IF(INDIRECT(ADDRESS(ROW()*3-ROW($M$4)-ROW($F$4)+1,COLUMN(H$3)))=0,"",INDIRECT(ADDRESS(ROW()*3-ROW($M$4)-ROW($F$4)+1,COLUMN(H$3))))</f>
        <v/>
      </c>
      <c r="X17" s="102" t="str" cm="1">
        <f t="array" aca="1" ref="X17" ca="1">IF(INDIRECT(ADDRESS(ROW()*3-ROW($M$4)-ROW($F$4)+1,COLUMN(I$3)))=0,"",INDIRECT(ADDRESS(ROW()*3-ROW($M$4)-ROW($F$4)+1,COLUMN(I$3))))</f>
        <v/>
      </c>
      <c r="Y17" s="102" t="str" cm="1">
        <f t="array" aca="1" ref="Y17" ca="1">IF(INDIRECT(ADDRESS(ROW()*3-ROW($M$4)-ROW($F$4)+1,COLUMN(J$3)))=0,"",INDIRECT(ADDRESS(ROW()*3-ROW($M$4)-ROW($F$4)+1,COLUMN(J$3))))</f>
        <v/>
      </c>
      <c r="AA17" s="102" t="str" cm="1">
        <f t="array" aca="1" ref="AA17" ca="1">IF(INDIRECT(ADDRESS(ROW()*3-ROW($M$4)-ROW($F$4)+2,COLUMN(G$3)))=0,"",INDIRECT(ADDRESS(ROW()*3-ROW($M$4)-ROW($F$4)+2,COLUMN(G$3))))</f>
        <v/>
      </c>
      <c r="AB17" s="102" t="str" cm="1">
        <f t="array" aca="1" ref="AB17" ca="1">IF(INDIRECT(ADDRESS(ROW()*3-ROW($M$4)-ROW($F$4)+2,COLUMN(H$3)))=0,"",INDIRECT(ADDRESS(ROW()*3-ROW($M$4)-ROW($F$4)+2,COLUMN(H$3))))</f>
        <v/>
      </c>
      <c r="AC17" s="102" t="str" cm="1">
        <f t="array" aca="1" ref="AC17" ca="1">IF(INDIRECT(ADDRESS(ROW()*3-ROW($M$4)-ROW($F$4)+2,COLUMN(I$3)))=0,"",INDIRECT(ADDRESS(ROW()*3-ROW($M$4)-ROW($F$4)+2,COLUMN(I$3))))</f>
        <v/>
      </c>
      <c r="AD17" s="102" t="str" cm="1">
        <f t="array" aca="1" ref="AD17" ca="1">IF(INDIRECT(ADDRESS(ROW()*3-ROW($M$4)-ROW($F$4)+2,COLUMN(J$3)))=0,"",INDIRECT(ADDRESS(ROW()*3-ROW($M$4)-ROW($F$4)+2,COLUMN(J$3))))</f>
        <v/>
      </c>
    </row>
    <row r="18" spans="1:30" ht="16" thickBot="1">
      <c r="A18" s="119" t="s">
        <v>10</v>
      </c>
      <c r="B18" s="188">
        <v>2.6007999999999999E-4</v>
      </c>
      <c r="C18" s="255"/>
      <c r="D18" s="255"/>
      <c r="E18" s="258"/>
      <c r="F18" s="119" t="s">
        <v>10</v>
      </c>
      <c r="G18" s="181">
        <v>11.809200000000001</v>
      </c>
      <c r="H18" s="182">
        <v>6.3518999999999997</v>
      </c>
      <c r="I18" s="182">
        <v>5.3002000000000002</v>
      </c>
      <c r="J18" s="182">
        <v>0.15709999999999999</v>
      </c>
      <c r="K18" s="177">
        <v>10.6249</v>
      </c>
      <c r="L18" s="111"/>
      <c r="M18" s="12" t="str">
        <f>"Fuel Price Adjustment " &amp; M4 &amp; " - High Voltage  (c/kWh)"</f>
        <v>Fuel Price Adjustment 2025 - High Voltage  (c/kWh)</v>
      </c>
      <c r="W18" s="12" t="str">
        <f>"Fuel Price Adjustment " &amp; M4 &amp; " - Low Voltage  (c/kWh)"</f>
        <v>Fuel Price Adjustment 2025 - Low Voltage  (c/kWh)</v>
      </c>
    </row>
    <row r="19" spans="1:30" ht="15" thickBot="1">
      <c r="A19" s="119" t="s">
        <v>8</v>
      </c>
      <c r="B19" s="188">
        <v>2.5091000000000002E-4</v>
      </c>
      <c r="C19" s="253" t="s">
        <v>30</v>
      </c>
      <c r="D19" s="253" t="s">
        <v>31</v>
      </c>
      <c r="E19" s="260">
        <v>746.36</v>
      </c>
      <c r="F19" s="119" t="s">
        <v>8</v>
      </c>
      <c r="G19" s="181">
        <v>11.1996</v>
      </c>
      <c r="H19" s="182">
        <v>5.4901999999999997</v>
      </c>
      <c r="I19" s="182">
        <v>5.5683999999999996</v>
      </c>
      <c r="J19" s="182">
        <v>0.14099999999999999</v>
      </c>
      <c r="K19" s="177">
        <v>10.2057</v>
      </c>
      <c r="L19" s="111"/>
    </row>
    <row r="20" spans="1:30" ht="15" thickBot="1">
      <c r="A20" s="119" t="s">
        <v>9</v>
      </c>
      <c r="B20" s="188">
        <v>2.5535E-4</v>
      </c>
      <c r="C20" s="254"/>
      <c r="D20" s="254"/>
      <c r="E20" s="261"/>
      <c r="F20" s="119" t="s">
        <v>9</v>
      </c>
      <c r="G20" s="181">
        <v>11.3978</v>
      </c>
      <c r="H20" s="182">
        <v>5.5872999999999999</v>
      </c>
      <c r="I20" s="182">
        <v>5.6669999999999998</v>
      </c>
      <c r="J20" s="182">
        <v>0.14349999999999999</v>
      </c>
      <c r="K20" s="177">
        <v>10.39</v>
      </c>
      <c r="L20" s="111"/>
    </row>
    <row r="21" spans="1:30" ht="15" thickBot="1">
      <c r="A21" s="119" t="s">
        <v>10</v>
      </c>
      <c r="B21" s="188">
        <v>2.6007999999999999E-4</v>
      </c>
      <c r="C21" s="255"/>
      <c r="D21" s="255"/>
      <c r="E21" s="262"/>
      <c r="F21" s="119" t="s">
        <v>10</v>
      </c>
      <c r="G21" s="181">
        <v>11.6089</v>
      </c>
      <c r="H21" s="182">
        <v>5.6906999999999996</v>
      </c>
      <c r="I21" s="182">
        <v>5.7720000000000002</v>
      </c>
      <c r="J21" s="182">
        <v>0.1462</v>
      </c>
      <c r="K21" s="177">
        <v>10.591799999999999</v>
      </c>
      <c r="L21" s="111"/>
    </row>
    <row r="22" spans="1:30" ht="15" thickBot="1">
      <c r="A22" s="119" t="s">
        <v>8</v>
      </c>
      <c r="B22" s="188">
        <v>2.5091000000000002E-4</v>
      </c>
      <c r="C22" s="253" t="s">
        <v>31</v>
      </c>
      <c r="D22" s="253" t="s">
        <v>32</v>
      </c>
      <c r="E22" s="263">
        <v>720.89</v>
      </c>
      <c r="F22" s="119" t="s">
        <v>8</v>
      </c>
      <c r="G22" s="181">
        <v>10.560600000000001</v>
      </c>
      <c r="H22" s="182">
        <v>4.5834000000000001</v>
      </c>
      <c r="I22" s="182">
        <v>5.8617999999999997</v>
      </c>
      <c r="J22" s="182">
        <v>0.1154</v>
      </c>
      <c r="K22" s="177">
        <v>9.7802000000000007</v>
      </c>
      <c r="L22" s="111"/>
    </row>
    <row r="23" spans="1:30" ht="15" thickBot="1">
      <c r="A23" s="119" t="s">
        <v>9</v>
      </c>
      <c r="B23" s="188">
        <v>2.5535E-4</v>
      </c>
      <c r="C23" s="254"/>
      <c r="D23" s="254"/>
      <c r="E23" s="257"/>
      <c r="F23" s="119" t="s">
        <v>9</v>
      </c>
      <c r="G23" s="181">
        <v>10.747400000000001</v>
      </c>
      <c r="H23" s="182">
        <v>4.6643999999999997</v>
      </c>
      <c r="I23" s="182">
        <v>5.9654999999999996</v>
      </c>
      <c r="J23" s="182">
        <v>0.11749999999999999</v>
      </c>
      <c r="K23" s="177">
        <v>9.9563000000000006</v>
      </c>
      <c r="L23" s="111"/>
    </row>
    <row r="24" spans="1:30" ht="15" thickBot="1">
      <c r="A24" s="119" t="s">
        <v>10</v>
      </c>
      <c r="B24" s="188">
        <v>2.6007999999999999E-4</v>
      </c>
      <c r="C24" s="255"/>
      <c r="D24" s="255"/>
      <c r="E24" s="258"/>
      <c r="F24" s="119" t="s">
        <v>10</v>
      </c>
      <c r="G24" s="181">
        <v>10.9465</v>
      </c>
      <c r="H24" s="182">
        <v>4.7508999999999997</v>
      </c>
      <c r="I24" s="182">
        <v>6.0759999999999996</v>
      </c>
      <c r="J24" s="182">
        <v>0.1196</v>
      </c>
      <c r="K24" s="177">
        <v>10.1488</v>
      </c>
      <c r="L24" s="111"/>
    </row>
    <row r="25" spans="1:30" ht="15" thickBot="1">
      <c r="A25" s="119" t="s">
        <v>8</v>
      </c>
      <c r="B25" s="212">
        <v>2.4719999999999999E-4</v>
      </c>
      <c r="C25" s="253" t="s">
        <v>32</v>
      </c>
      <c r="D25" s="253" t="s">
        <v>33</v>
      </c>
      <c r="E25" s="263">
        <v>694.67</v>
      </c>
      <c r="F25" s="119" t="s">
        <v>8</v>
      </c>
      <c r="G25" s="181">
        <v>9.7561999999999998</v>
      </c>
      <c r="H25" s="182">
        <v>4.1536999999999997</v>
      </c>
      <c r="I25" s="182">
        <v>5.4798999999999998</v>
      </c>
      <c r="J25" s="182">
        <v>0.1226</v>
      </c>
      <c r="K25" s="177">
        <v>9.1347000000000005</v>
      </c>
      <c r="L25" s="111"/>
    </row>
    <row r="26" spans="1:30" ht="15" thickBot="1">
      <c r="A26" s="119" t="s">
        <v>9</v>
      </c>
      <c r="B26" s="212">
        <v>2.5169999999999999E-4</v>
      </c>
      <c r="C26" s="254"/>
      <c r="D26" s="254"/>
      <c r="E26" s="257"/>
      <c r="F26" s="119" t="s">
        <v>9</v>
      </c>
      <c r="G26" s="181">
        <v>9.9337999999999997</v>
      </c>
      <c r="H26" s="182">
        <v>4.2293000000000003</v>
      </c>
      <c r="I26" s="182">
        <v>5.5796999999999999</v>
      </c>
      <c r="J26" s="182">
        <v>0.12479999999999999</v>
      </c>
      <c r="K26" s="177">
        <v>9.3043999999999993</v>
      </c>
      <c r="L26" s="111"/>
    </row>
    <row r="27" spans="1:30" ht="15" thickBot="1">
      <c r="A27" s="119" t="s">
        <v>10</v>
      </c>
      <c r="B27" s="212">
        <v>2.565E-4</v>
      </c>
      <c r="C27" s="255"/>
      <c r="D27" s="255"/>
      <c r="E27" s="258"/>
      <c r="F27" s="119" t="s">
        <v>10</v>
      </c>
      <c r="G27" s="181">
        <v>10.1233</v>
      </c>
      <c r="H27" s="182">
        <v>4.3099999999999996</v>
      </c>
      <c r="I27" s="182">
        <v>5.6860999999999997</v>
      </c>
      <c r="J27" s="182">
        <v>0.12720000000000001</v>
      </c>
      <c r="K27" s="177">
        <v>9.4893000000000001</v>
      </c>
      <c r="L27" s="111"/>
    </row>
    <row r="28" spans="1:30" ht="15" thickBot="1">
      <c r="A28" s="119" t="s">
        <v>8</v>
      </c>
      <c r="B28" s="212">
        <v>2.4719999999999999E-4</v>
      </c>
      <c r="C28" s="253" t="s">
        <v>33</v>
      </c>
      <c r="D28" s="253" t="s">
        <v>34</v>
      </c>
      <c r="E28" s="263">
        <v>707.39</v>
      </c>
      <c r="F28" s="119" t="s">
        <v>8</v>
      </c>
      <c r="G28" s="181">
        <v>10.0707</v>
      </c>
      <c r="H28" s="182">
        <v>4.3063000000000002</v>
      </c>
      <c r="I28" s="182">
        <v>5.6386000000000003</v>
      </c>
      <c r="J28" s="182">
        <v>0.1258</v>
      </c>
      <c r="K28" s="177">
        <v>9.3932000000000002</v>
      </c>
      <c r="L28" s="111"/>
    </row>
    <row r="29" spans="1:30" ht="15" thickBot="1">
      <c r="A29" s="119" t="s">
        <v>9</v>
      </c>
      <c r="B29" s="212">
        <v>2.5169999999999999E-4</v>
      </c>
      <c r="C29" s="254"/>
      <c r="D29" s="254"/>
      <c r="E29" s="257"/>
      <c r="F29" s="119" t="s">
        <v>9</v>
      </c>
      <c r="G29" s="181">
        <v>10.254</v>
      </c>
      <c r="H29" s="182">
        <v>4.3845999999999998</v>
      </c>
      <c r="I29" s="182">
        <v>5.7412999999999998</v>
      </c>
      <c r="J29" s="182">
        <v>0.12809999999999999</v>
      </c>
      <c r="K29" s="177">
        <v>9.5677000000000003</v>
      </c>
      <c r="L29" s="111"/>
    </row>
    <row r="30" spans="1:30" ht="15" thickBot="1">
      <c r="A30" s="119" t="s">
        <v>10</v>
      </c>
      <c r="B30" s="212">
        <v>2.565E-4</v>
      </c>
      <c r="C30" s="255"/>
      <c r="D30" s="255"/>
      <c r="E30" s="258"/>
      <c r="F30" s="119" t="s">
        <v>10</v>
      </c>
      <c r="G30" s="181">
        <v>10.4496</v>
      </c>
      <c r="H30" s="182">
        <v>4.4682000000000004</v>
      </c>
      <c r="I30" s="182">
        <v>5.8507999999999996</v>
      </c>
      <c r="J30" s="182">
        <v>0.13059999999999999</v>
      </c>
      <c r="K30" s="177">
        <v>9.7578999999999994</v>
      </c>
      <c r="L30" s="111"/>
    </row>
    <row r="31" spans="1:30" ht="15" thickBot="1">
      <c r="A31" s="119" t="s">
        <v>8</v>
      </c>
      <c r="B31" s="212">
        <v>2.4719999999999999E-4</v>
      </c>
      <c r="C31" s="253" t="s">
        <v>34</v>
      </c>
      <c r="D31" s="253" t="s">
        <v>35</v>
      </c>
      <c r="E31" s="256">
        <v>721.25</v>
      </c>
      <c r="F31" s="119" t="s">
        <v>8</v>
      </c>
      <c r="G31" s="181">
        <v>10.4133</v>
      </c>
      <c r="H31" s="182">
        <v>4.2668999999999997</v>
      </c>
      <c r="I31" s="182">
        <v>6.0138999999999996</v>
      </c>
      <c r="J31" s="182">
        <v>0.13250000000000001</v>
      </c>
      <c r="K31" s="177">
        <v>9.8697999999999997</v>
      </c>
      <c r="L31" s="111"/>
    </row>
    <row r="32" spans="1:30" ht="15" thickBot="1">
      <c r="A32" s="119" t="s">
        <v>9</v>
      </c>
      <c r="B32" s="212">
        <v>2.5169999999999999E-4</v>
      </c>
      <c r="C32" s="254"/>
      <c r="D32" s="254"/>
      <c r="E32" s="257"/>
      <c r="F32" s="119" t="s">
        <v>9</v>
      </c>
      <c r="G32" s="181">
        <v>10.6029</v>
      </c>
      <c r="H32" s="182">
        <v>4.3445999999999998</v>
      </c>
      <c r="I32" s="182">
        <v>6.1234000000000002</v>
      </c>
      <c r="J32" s="182">
        <v>0.13489999999999999</v>
      </c>
      <c r="K32" s="177">
        <v>10.052199999999999</v>
      </c>
      <c r="L32" s="111"/>
    </row>
    <row r="33" spans="1:12" ht="15" thickBot="1">
      <c r="A33" s="119" t="s">
        <v>10</v>
      </c>
      <c r="B33" s="212">
        <v>2.565E-4</v>
      </c>
      <c r="C33" s="255"/>
      <c r="D33" s="255"/>
      <c r="E33" s="258"/>
      <c r="F33" s="119" t="s">
        <v>10</v>
      </c>
      <c r="G33" s="181">
        <v>10.805099999999999</v>
      </c>
      <c r="H33" s="182">
        <v>4.4275000000000002</v>
      </c>
      <c r="I33" s="182">
        <v>6.2401</v>
      </c>
      <c r="J33" s="182">
        <v>0.13750000000000001</v>
      </c>
      <c r="K33" s="177">
        <v>10.2498</v>
      </c>
      <c r="L33" s="111"/>
    </row>
    <row r="34" spans="1:12" ht="15" thickBot="1">
      <c r="A34" s="119" t="s">
        <v>8</v>
      </c>
      <c r="B34" s="212">
        <v>2.4719999999999999E-4</v>
      </c>
      <c r="C34" s="253" t="s">
        <v>35</v>
      </c>
      <c r="D34" s="253" t="s">
        <v>36</v>
      </c>
      <c r="E34" s="260">
        <v>720.93</v>
      </c>
      <c r="F34" s="119" t="s">
        <v>8</v>
      </c>
      <c r="G34" s="181">
        <v>10.5054</v>
      </c>
      <c r="H34" s="182">
        <v>4.0797999999999996</v>
      </c>
      <c r="I34" s="182">
        <v>6.1894</v>
      </c>
      <c r="J34" s="182">
        <v>0.13619999999999999</v>
      </c>
      <c r="K34" s="177">
        <v>9.8175000000000008</v>
      </c>
      <c r="L34" s="111"/>
    </row>
    <row r="35" spans="1:12" ht="15" thickBot="1">
      <c r="A35" s="119" t="s">
        <v>9</v>
      </c>
      <c r="B35" s="212">
        <v>2.5169999999999999E-4</v>
      </c>
      <c r="C35" s="254"/>
      <c r="D35" s="254"/>
      <c r="E35" s="261"/>
      <c r="F35" s="119" t="s">
        <v>9</v>
      </c>
      <c r="G35" s="181">
        <v>10.594799999999999</v>
      </c>
      <c r="H35" s="182">
        <v>4.1539999999999999</v>
      </c>
      <c r="I35" s="182">
        <v>6.3021000000000003</v>
      </c>
      <c r="J35" s="182">
        <v>0.13869999999999999</v>
      </c>
      <c r="K35" s="177">
        <v>9.9991000000000003</v>
      </c>
      <c r="L35" s="111"/>
    </row>
    <row r="36" spans="1:12" ht="15" thickBot="1">
      <c r="A36" s="119" t="s">
        <v>10</v>
      </c>
      <c r="B36" s="212">
        <v>2.565E-4</v>
      </c>
      <c r="C36" s="255"/>
      <c r="D36" s="255"/>
      <c r="E36" s="262"/>
      <c r="F36" s="119" t="s">
        <v>10</v>
      </c>
      <c r="G36" s="181">
        <v>10.796900000000001</v>
      </c>
      <c r="H36" s="182">
        <v>4.2333999999999996</v>
      </c>
      <c r="I36" s="182">
        <v>6.4222000000000001</v>
      </c>
      <c r="J36" s="182">
        <v>0.14130000000000001</v>
      </c>
      <c r="K36" s="177">
        <v>10.196199999999999</v>
      </c>
      <c r="L36" s="111"/>
    </row>
    <row r="37" spans="1:12" ht="15.75" customHeight="1" thickBot="1">
      <c r="A37" s="119" t="s">
        <v>8</v>
      </c>
      <c r="B37" s="212">
        <v>2.4719999999999999E-4</v>
      </c>
      <c r="C37" s="253" t="s">
        <v>36</v>
      </c>
      <c r="D37" s="253" t="s">
        <v>37</v>
      </c>
      <c r="E37" s="256">
        <v>713.43</v>
      </c>
      <c r="F37" s="119" t="s">
        <v>8</v>
      </c>
      <c r="G37" s="181">
        <v>10.220000000000001</v>
      </c>
      <c r="H37" s="182">
        <v>3.7930999999999999</v>
      </c>
      <c r="I37" s="182">
        <v>6.3042999999999996</v>
      </c>
      <c r="J37" s="182">
        <v>0.1226</v>
      </c>
      <c r="K37" s="177">
        <v>9.5373999999999999</v>
      </c>
      <c r="L37" s="111"/>
    </row>
    <row r="38" spans="1:12" ht="15" thickBot="1">
      <c r="A38" s="119" t="s">
        <v>9</v>
      </c>
      <c r="B38" s="212">
        <v>2.5169999999999999E-4</v>
      </c>
      <c r="C38" s="254"/>
      <c r="D38" s="254"/>
      <c r="E38" s="257"/>
      <c r="F38" s="119" t="s">
        <v>9</v>
      </c>
      <c r="G38" s="181">
        <v>10.406000000000001</v>
      </c>
      <c r="H38" s="182">
        <v>3.8620999999999999</v>
      </c>
      <c r="I38" s="182">
        <v>6.4191000000000003</v>
      </c>
      <c r="J38" s="182">
        <v>0.12479999999999999</v>
      </c>
      <c r="K38" s="177">
        <v>9.7144999999999992</v>
      </c>
      <c r="L38" s="111"/>
    </row>
    <row r="39" spans="1:12" ht="15" thickBot="1">
      <c r="A39" s="119" t="s">
        <v>10</v>
      </c>
      <c r="B39" s="212">
        <v>2.565E-4</v>
      </c>
      <c r="C39" s="255"/>
      <c r="D39" s="255"/>
      <c r="E39" s="258"/>
      <c r="F39" s="119" t="s">
        <v>10</v>
      </c>
      <c r="G39" s="181">
        <v>10.6045</v>
      </c>
      <c r="H39" s="182">
        <v>3.9358</v>
      </c>
      <c r="I39" s="182">
        <v>6.5415000000000001</v>
      </c>
      <c r="J39" s="182">
        <v>0.12720000000000001</v>
      </c>
      <c r="K39" s="177">
        <v>9.9074000000000009</v>
      </c>
      <c r="L39" s="111"/>
    </row>
    <row r="40" spans="1:12" ht="15" thickBot="1">
      <c r="A40" s="119" t="s">
        <v>8</v>
      </c>
      <c r="B40" s="212">
        <v>2.4719999999999999E-4</v>
      </c>
      <c r="C40" s="253" t="s">
        <v>37</v>
      </c>
      <c r="D40" s="267">
        <v>46023</v>
      </c>
      <c r="E40" s="256">
        <v>727.89</v>
      </c>
      <c r="F40" s="119" t="s">
        <v>8</v>
      </c>
      <c r="G40" s="181">
        <v>10.577400000000001</v>
      </c>
      <c r="H40" s="182">
        <v>3.9474999999999998</v>
      </c>
      <c r="I40" s="182">
        <v>6.4985999999999997</v>
      </c>
      <c r="J40" s="182">
        <v>0.1313</v>
      </c>
      <c r="K40" s="180">
        <v>9.5554000000000006</v>
      </c>
      <c r="L40" s="111"/>
    </row>
    <row r="41" spans="1:12" ht="15" thickBot="1">
      <c r="A41" s="119" t="s">
        <v>9</v>
      </c>
      <c r="B41" s="212">
        <v>2.5169999999999999E-4</v>
      </c>
      <c r="C41" s="254"/>
      <c r="D41" s="254"/>
      <c r="E41" s="257"/>
      <c r="F41" s="119" t="s">
        <v>9</v>
      </c>
      <c r="G41" s="181">
        <v>10.77</v>
      </c>
      <c r="H41" s="182">
        <v>4.0194000000000001</v>
      </c>
      <c r="I41" s="182">
        <v>6.6169000000000002</v>
      </c>
      <c r="J41" s="182">
        <v>0.13370000000000001</v>
      </c>
      <c r="K41" s="180">
        <v>9.7344000000000008</v>
      </c>
      <c r="L41" s="111"/>
    </row>
    <row r="42" spans="1:12" ht="15" thickBot="1">
      <c r="A42" s="119" t="s">
        <v>10</v>
      </c>
      <c r="B42" s="212">
        <v>2.565E-4</v>
      </c>
      <c r="C42" s="255"/>
      <c r="D42" s="255"/>
      <c r="E42" s="258"/>
      <c r="F42" s="119" t="s">
        <v>10</v>
      </c>
      <c r="G42" s="181">
        <v>10.9754</v>
      </c>
      <c r="H42" s="182">
        <v>4.0960999999999999</v>
      </c>
      <c r="I42" s="182">
        <v>6.7431000000000001</v>
      </c>
      <c r="J42" s="182">
        <v>0.13619999999999999</v>
      </c>
      <c r="K42" s="180">
        <v>9.9307999999999996</v>
      </c>
      <c r="L42" s="111"/>
    </row>
    <row r="43" spans="1:12">
      <c r="C43" s="5" t="s">
        <v>4</v>
      </c>
    </row>
  </sheetData>
  <mergeCells count="45">
    <mergeCell ref="AA2:AE2"/>
    <mergeCell ref="G1:J1"/>
    <mergeCell ref="G2:J2"/>
    <mergeCell ref="K2:K3"/>
    <mergeCell ref="Q2:U2"/>
    <mergeCell ref="V2:Z2"/>
    <mergeCell ref="C4:C6"/>
    <mergeCell ref="D4:D6"/>
    <mergeCell ref="E4:E6"/>
    <mergeCell ref="C7:C9"/>
    <mergeCell ref="D7:D9"/>
    <mergeCell ref="E7:E9"/>
    <mergeCell ref="C10:C12"/>
    <mergeCell ref="D10:D12"/>
    <mergeCell ref="E10:E12"/>
    <mergeCell ref="C13:C15"/>
    <mergeCell ref="D13:D15"/>
    <mergeCell ref="E13:E15"/>
    <mergeCell ref="C16:C18"/>
    <mergeCell ref="D16:D18"/>
    <mergeCell ref="E16:E18"/>
    <mergeCell ref="C19:C21"/>
    <mergeCell ref="D19:D21"/>
    <mergeCell ref="E19:E21"/>
    <mergeCell ref="C22:C24"/>
    <mergeCell ref="D22:D24"/>
    <mergeCell ref="E22:E24"/>
    <mergeCell ref="C25:C27"/>
    <mergeCell ref="D25:D27"/>
    <mergeCell ref="E25:E27"/>
    <mergeCell ref="C28:C30"/>
    <mergeCell ref="D28:D30"/>
    <mergeCell ref="E28:E30"/>
    <mergeCell ref="C31:C33"/>
    <mergeCell ref="D31:D33"/>
    <mergeCell ref="E31:E33"/>
    <mergeCell ref="C40:C42"/>
    <mergeCell ref="D40:D42"/>
    <mergeCell ref="E40:E42"/>
    <mergeCell ref="C34:C36"/>
    <mergeCell ref="D34:D36"/>
    <mergeCell ref="E34:E36"/>
    <mergeCell ref="C37:C39"/>
    <mergeCell ref="D37:D39"/>
    <mergeCell ref="E37:E39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EAECB-5C72-4D74-9682-A8C1DF7AE1A3}">
  <dimension ref="A1:AE43"/>
  <sheetViews>
    <sheetView topLeftCell="P2" zoomScaleNormal="100" workbookViewId="0">
      <selection activeCell="P8" sqref="P8:AE8"/>
    </sheetView>
  </sheetViews>
  <sheetFormatPr defaultColWidth="8.90625" defaultRowHeight="14.5"/>
  <cols>
    <col min="1" max="1" width="11.1796875" style="102" customWidth="1"/>
    <col min="2" max="2" width="14.54296875" style="102" customWidth="1"/>
    <col min="3" max="4" width="15" style="131" customWidth="1"/>
    <col min="5" max="5" width="16" style="102" customWidth="1"/>
    <col min="6" max="6" width="11.1796875" style="102" customWidth="1"/>
    <col min="7" max="7" width="9.54296875" style="102" customWidth="1"/>
    <col min="8" max="10" width="11.1796875" style="102" customWidth="1"/>
    <col min="11" max="11" width="11.1796875" customWidth="1"/>
    <col min="12" max="12" width="8.90625" style="102"/>
    <col min="13" max="13" width="9.81640625" style="102" customWidth="1"/>
    <col min="14" max="15" width="11.453125" style="102" customWidth="1"/>
    <col min="16" max="31" width="9.81640625" style="102" customWidth="1"/>
    <col min="32" max="16384" width="8.90625" style="102"/>
  </cols>
  <sheetData>
    <row r="1" spans="1:31" ht="46.5" hidden="1" customHeight="1" thickBot="1">
      <c r="A1" s="101"/>
      <c r="C1" s="103" t="s">
        <v>0</v>
      </c>
      <c r="D1" s="103" t="s">
        <v>1</v>
      </c>
      <c r="E1" s="214" t="s">
        <v>2</v>
      </c>
      <c r="F1" s="101"/>
      <c r="G1" s="245" t="s">
        <v>3</v>
      </c>
      <c r="H1" s="246"/>
      <c r="I1" s="246"/>
      <c r="J1" s="247"/>
      <c r="K1" s="138"/>
    </row>
    <row r="2" spans="1:31" ht="46.5" customHeight="1" thickBot="1">
      <c r="A2" s="101"/>
      <c r="C2" s="103" t="s">
        <v>12</v>
      </c>
      <c r="D2" s="103" t="s">
        <v>40</v>
      </c>
      <c r="E2" s="214" t="s">
        <v>41</v>
      </c>
      <c r="F2" s="101"/>
      <c r="G2" s="229" t="s">
        <v>45</v>
      </c>
      <c r="H2" s="230"/>
      <c r="I2" s="230"/>
      <c r="J2" s="231"/>
      <c r="K2" s="248" t="s">
        <v>44</v>
      </c>
      <c r="M2" s="144"/>
      <c r="N2" s="145"/>
      <c r="O2" s="145"/>
      <c r="P2" s="145"/>
      <c r="Q2" s="250" t="s">
        <v>14</v>
      </c>
      <c r="R2" s="251"/>
      <c r="S2" s="251"/>
      <c r="T2" s="251"/>
      <c r="U2" s="252"/>
      <c r="V2" s="264" t="s">
        <v>15</v>
      </c>
      <c r="W2" s="265"/>
      <c r="X2" s="265"/>
      <c r="Y2" s="265"/>
      <c r="Z2" s="266"/>
      <c r="AA2" s="251" t="s">
        <v>16</v>
      </c>
      <c r="AB2" s="251"/>
      <c r="AC2" s="251"/>
      <c r="AD2" s="251"/>
      <c r="AE2" s="252"/>
    </row>
    <row r="3" spans="1:31" ht="29.5" thickBot="1">
      <c r="A3" s="105" t="s">
        <v>7</v>
      </c>
      <c r="B3" s="215" t="s">
        <v>11</v>
      </c>
      <c r="C3" s="103">
        <v>2026</v>
      </c>
      <c r="D3" s="107"/>
      <c r="E3" s="108" t="s">
        <v>24</v>
      </c>
      <c r="F3" s="105" t="s">
        <v>23</v>
      </c>
      <c r="G3" s="109" t="s">
        <v>20</v>
      </c>
      <c r="H3" s="110" t="s">
        <v>21</v>
      </c>
      <c r="I3" s="214" t="s">
        <v>38</v>
      </c>
      <c r="J3" s="105" t="s">
        <v>22</v>
      </c>
      <c r="K3" s="249"/>
      <c r="L3" s="111"/>
      <c r="M3" s="112" t="s">
        <v>25</v>
      </c>
      <c r="N3" s="113" t="s">
        <v>17</v>
      </c>
      <c r="O3" s="114" t="s">
        <v>18</v>
      </c>
      <c r="P3" s="115" t="s">
        <v>19</v>
      </c>
      <c r="Q3" s="116" t="s">
        <v>20</v>
      </c>
      <c r="R3" s="146" t="s">
        <v>21</v>
      </c>
      <c r="S3" s="117" t="s">
        <v>38</v>
      </c>
      <c r="T3" s="147" t="s">
        <v>22</v>
      </c>
      <c r="U3" s="151" t="s">
        <v>43</v>
      </c>
      <c r="V3" s="116" t="s">
        <v>20</v>
      </c>
      <c r="W3" s="146" t="s">
        <v>21</v>
      </c>
      <c r="X3" s="146" t="s">
        <v>38</v>
      </c>
      <c r="Y3" s="117" t="s">
        <v>22</v>
      </c>
      <c r="Z3" s="152" t="s">
        <v>43</v>
      </c>
      <c r="AA3" s="116" t="s">
        <v>20</v>
      </c>
      <c r="AB3" s="146" t="s">
        <v>21</v>
      </c>
      <c r="AC3" s="147" t="s">
        <v>38</v>
      </c>
      <c r="AD3" s="147" t="s">
        <v>22</v>
      </c>
      <c r="AE3" s="151" t="s">
        <v>43</v>
      </c>
    </row>
    <row r="4" spans="1:31" ht="15" thickBot="1">
      <c r="A4" s="119" t="s">
        <v>8</v>
      </c>
      <c r="B4" s="212">
        <v>2.4719999999999999E-4</v>
      </c>
      <c r="C4" s="253"/>
      <c r="D4" s="253" t="s">
        <v>26</v>
      </c>
      <c r="E4" s="259">
        <v>727.89</v>
      </c>
      <c r="F4" s="119" t="s">
        <v>8</v>
      </c>
      <c r="G4" s="181">
        <v>10.577400000000001</v>
      </c>
      <c r="H4" s="182">
        <v>3.9474999999999998</v>
      </c>
      <c r="I4" s="182">
        <v>6.4985999999999997</v>
      </c>
      <c r="J4" s="182">
        <v>0.1313</v>
      </c>
      <c r="K4" s="177">
        <v>9.5554000000000006</v>
      </c>
      <c r="L4" s="111"/>
      <c r="M4" s="120">
        <f t="shared" ref="M4:M16" si="0">$C$3</f>
        <v>2026</v>
      </c>
      <c r="N4" s="121"/>
      <c r="O4" s="122" t="s">
        <v>26</v>
      </c>
      <c r="P4" s="123" cm="1">
        <f t="array" aca="1" ref="P4" ca="1">IF(INDIRECT(ADDRESS(ROW()*3-ROW($M$4)-ROW($F$4),COLUMN($E$2)))=0,"",INDIRECT(ADDRESS(ROW()*3-ROW($M$4)-ROW($F$4),COLUMN($E$2))))</f>
        <v>727.89</v>
      </c>
      <c r="Q4" s="124" cm="1">
        <f t="array" aca="1" ref="Q4" ca="1">IF(INDIRECT(ADDRESS(ROW()*3-ROW($M$4)-ROW($F$4),COLUMN(G$3)))=0,"",INDIRECT(ADDRESS(ROW()*3-ROW($M$4)-ROW($F$4),COLUMN(G$3))))</f>
        <v>10.577400000000001</v>
      </c>
      <c r="R4" s="125" cm="1">
        <f t="array" aca="1" ref="R4" ca="1">IF(INDIRECT(ADDRESS(ROW()*3-ROW($M$4)-ROW($F$4),COLUMN(H$3)))=0,"",INDIRECT(ADDRESS(ROW()*3-ROW($M$4)-ROW($F$4),COLUMN(H$3))))</f>
        <v>3.9474999999999998</v>
      </c>
      <c r="S4" s="125" cm="1">
        <f t="array" aca="1" ref="S4" ca="1">IF(INDIRECT(ADDRESS(ROW()*3-ROW($M$4)-ROW($F$4),COLUMN(I$3)))=0,"",INDIRECT(ADDRESS(ROW()*3-ROW($M$4)-ROW($F$4),COLUMN(I$3))))</f>
        <v>6.4985999999999997</v>
      </c>
      <c r="T4" s="142" cm="1">
        <f t="array" aca="1" ref="T4" ca="1">IF(INDIRECT(ADDRESS(ROW()*3-ROW($M$4)-ROW($F$4),COLUMN(J$3)))=0,"",INDIRECT(ADDRESS(ROW()*3-ROW($M$4)-ROW($F$4),COLUMN(J$3))))</f>
        <v>0.1313</v>
      </c>
      <c r="U4" s="171" cm="1">
        <f t="array" aca="1" ref="U4" ca="1">IF(INDIRECT(ADDRESS(ROW()*3-ROW($M$4)-ROW($F$4),COLUMN(K$3)))=0,"",INDIRECT(ADDRESS(ROW()*3-ROW($M$4)-ROW($F$4),COLUMN(K$3))))</f>
        <v>9.5554000000000006</v>
      </c>
      <c r="V4" s="124" cm="1">
        <f t="array" aca="1" ref="V4" ca="1">IF(INDIRECT(ADDRESS(ROW()*3-ROW($M$4)-ROW($F$4)+1,COLUMN(G$3)))=0,"",INDIRECT(ADDRESS(ROW()*3-ROW($M$4)-ROW($F$4)+1,COLUMN(G$3))))</f>
        <v>10.77</v>
      </c>
      <c r="W4" s="125" cm="1">
        <f t="array" aca="1" ref="W4" ca="1">IF(INDIRECT(ADDRESS(ROW()*3-ROW($M$4)-ROW($F$4)+1,COLUMN(H$3)))=0,"",INDIRECT(ADDRESS(ROW()*3-ROW($M$4)-ROW($F$4)+1,COLUMN(H$3))))</f>
        <v>4.0194000000000001</v>
      </c>
      <c r="X4" s="125" cm="1">
        <f t="array" aca="1" ref="X4" ca="1">IF(INDIRECT(ADDRESS(ROW()*3-ROW($M$4)-ROW($F$4)+1,COLUMN(I$3)))=0,"",INDIRECT(ADDRESS(ROW()*3-ROW($M$4)-ROW($F$4)+1,COLUMN(I$3))))</f>
        <v>6.6169000000000002</v>
      </c>
      <c r="Y4" s="142" cm="1">
        <f t="array" aca="1" ref="Y4" ca="1">IF(INDIRECT(ADDRESS(ROW()*3-ROW($M$4)-ROW($F$4)+1,COLUMN(J$3)))=0,"",INDIRECT(ADDRESS(ROW()*3-ROW($M$4)-ROW($F$4)+1,COLUMN(J$3))))</f>
        <v>0.13370000000000001</v>
      </c>
      <c r="Z4" s="164" cm="1">
        <f t="array" aca="1" ref="Z4" ca="1">IF(INDIRECT(ADDRESS(ROW()*3-ROW($M$4)-ROW($F$4)+1,COLUMN(K$3)))=0,"",INDIRECT(ADDRESS(ROW()*3-ROW($M$4)-ROW($F$4)+1,COLUMN(K$3))))</f>
        <v>9.7344000000000008</v>
      </c>
      <c r="AA4" s="124" cm="1">
        <f t="array" aca="1" ref="AA4" ca="1">IF(INDIRECT(ADDRESS(ROW()*3-ROW($M$4)-ROW($F$4)+2,COLUMN(G$3)))=0,"",INDIRECT(ADDRESS(ROW()*3-ROW($M$4)-ROW($F$4)+2,COLUMN(G$3))))</f>
        <v>10.9754</v>
      </c>
      <c r="AB4" s="125" cm="1">
        <f t="array" aca="1" ref="AB4" ca="1">IF(INDIRECT(ADDRESS(ROW()*3-ROW($M$4)-ROW($F$4)+2,COLUMN(H$3)))=0,"",INDIRECT(ADDRESS(ROW()*3-ROW($M$4)-ROW($F$4)+2,COLUMN(H$3))))</f>
        <v>4.0960999999999999</v>
      </c>
      <c r="AC4" s="125" cm="1">
        <f t="array" aca="1" ref="AC4" ca="1">IF(INDIRECT(ADDRESS(ROW()*3-ROW($M$4)-ROW($F$4)+2,COLUMN(I$3)))=0,"",INDIRECT(ADDRESS(ROW()*3-ROW($M$4)-ROW($F$4)+2,COLUMN(I$3))))</f>
        <v>6.7431000000000001</v>
      </c>
      <c r="AD4" s="142" cm="1">
        <f t="array" aca="1" ref="AD4" ca="1">IF(INDIRECT(ADDRESS(ROW()*3-ROW($M$4)-ROW($F$4)+2,COLUMN(J$3)))=0,"",INDIRECT(ADDRESS(ROW()*3-ROW($M$4)-ROW($F$4)+2,COLUMN(J$3))))</f>
        <v>0.13619999999999999</v>
      </c>
      <c r="AE4" s="164" cm="1">
        <f t="array" aca="1" ref="AE4" ca="1">IF(INDIRECT(ADDRESS(ROW()*3-ROW($M$4)-ROW($F$4)+2,COLUMN(K$3)))=0,"",INDIRECT(ADDRESS(ROW()*3-ROW($M$4)-ROW($F$4)+2,COLUMN(K$3))))</f>
        <v>9.9307999999999996</v>
      </c>
    </row>
    <row r="5" spans="1:31" ht="15" thickBot="1">
      <c r="A5" s="119" t="s">
        <v>9</v>
      </c>
      <c r="B5" s="212">
        <v>2.5169999999999999E-4</v>
      </c>
      <c r="C5" s="254"/>
      <c r="D5" s="254"/>
      <c r="E5" s="259"/>
      <c r="F5" s="119" t="s">
        <v>9</v>
      </c>
      <c r="G5" s="181">
        <v>10.77</v>
      </c>
      <c r="H5" s="182">
        <v>4.0194000000000001</v>
      </c>
      <c r="I5" s="182">
        <v>6.6169000000000002</v>
      </c>
      <c r="J5" s="182">
        <v>0.13370000000000001</v>
      </c>
      <c r="K5" s="177">
        <v>9.7344000000000008</v>
      </c>
      <c r="L5" s="111"/>
      <c r="M5" s="120">
        <f t="shared" si="0"/>
        <v>2026</v>
      </c>
      <c r="N5" s="121" t="s">
        <v>26</v>
      </c>
      <c r="O5" s="122" t="s">
        <v>27</v>
      </c>
      <c r="P5" s="123" cm="1">
        <f t="array" aca="1" ref="P5" ca="1">IF(INDIRECT(ADDRESS(ROW()*3-ROW($M$4)-ROW($F$4),COLUMN($E$2)))=0,"",INDIRECT(ADDRESS(ROW()*3-ROW($M$4)-ROW($F$4),COLUMN($E$2))))</f>
        <v>695.56</v>
      </c>
      <c r="Q5" s="124" cm="1">
        <f t="array" aca="1" ref="Q5" ca="1">IF(INDIRECT(ADDRESS(ROW()*3-ROW($M$4)-ROW($F$4),COLUMN(G$3)))=0,"",INDIRECT(ADDRESS(ROW()*3-ROW($M$4)-ROW($F$4),COLUMN(G$3))))</f>
        <v>9.7782</v>
      </c>
      <c r="R5" s="125" cm="1">
        <f t="array" aca="1" ref="R5" ca="1">IF(INDIRECT(ADDRESS(ROW()*3-ROW($M$4)-ROW($F$4),COLUMN(H$3)))=0,"",INDIRECT(ADDRESS(ROW()*3-ROW($M$4)-ROW($F$4),COLUMN(H$3))))</f>
        <v>3.0550999999999999</v>
      </c>
      <c r="S5" s="125" cm="1">
        <f t="array" aca="1" ref="S5" ca="1">IF(INDIRECT(ADDRESS(ROW()*3-ROW($M$4)-ROW($F$4),COLUMN(I$3)))=0,"",INDIRECT(ADDRESS(ROW()*3-ROW($M$4)-ROW($F$4),COLUMN(I$3))))</f>
        <v>6.6052</v>
      </c>
      <c r="T5" s="142" cm="1">
        <f t="array" aca="1" ref="T5" ca="1">IF(INDIRECT(ADDRESS(ROW()*3-ROW($M$4)-ROW($F$4),COLUMN(J$3)))=0,"",INDIRECT(ADDRESS(ROW()*3-ROW($M$4)-ROW($F$4),COLUMN(J$3))))</f>
        <v>0.1179</v>
      </c>
      <c r="U5" s="171" cm="1">
        <f t="array" aca="1" ref="U5" ca="1">IF(INDIRECT(ADDRESS(ROW()*3-ROW($M$4)-ROW($F$4),COLUMN(K$3)))=0,"",INDIRECT(ADDRESS(ROW()*3-ROW($M$4)-ROW($F$4),COLUMN(K$3))))</f>
        <v>8.8195999999999994</v>
      </c>
      <c r="V5" s="124" cm="1">
        <f t="array" aca="1" ref="V5" ca="1">IF(INDIRECT(ADDRESS(ROW()*3-ROW($M$4)-ROW($F$4)+1,COLUMN(G$3)))=0,"",INDIRECT(ADDRESS(ROW()*3-ROW($M$4)-ROW($F$4)+1,COLUMN(G$3))))</f>
        <v>9.9562000000000008</v>
      </c>
      <c r="W5" s="125" cm="1">
        <f t="array" aca="1" ref="W5" ca="1">IF(INDIRECT(ADDRESS(ROW()*3-ROW($M$4)-ROW($F$4)+1,COLUMN(H$3)))=0,"",INDIRECT(ADDRESS(ROW()*3-ROW($M$4)-ROW($F$4)+1,COLUMN(H$3))))</f>
        <v>3.1107</v>
      </c>
      <c r="X5" s="125" cm="1">
        <f t="array" aca="1" ref="X5" ca="1">IF(INDIRECT(ADDRESS(ROW()*3-ROW($M$4)-ROW($F$4)+1,COLUMN(I$3)))=0,"",INDIRECT(ADDRESS(ROW()*3-ROW($M$4)-ROW($F$4)+1,COLUMN(I$3))))</f>
        <v>6.7253999999999996</v>
      </c>
      <c r="Y5" s="142" cm="1">
        <f t="array" aca="1" ref="Y5" ca="1">IF(INDIRECT(ADDRESS(ROW()*3-ROW($M$4)-ROW($F$4)+1,COLUMN(J$3)))=0,"",INDIRECT(ADDRESS(ROW()*3-ROW($M$4)-ROW($F$4)+1,COLUMN(J$3))))</f>
        <v>0.1201</v>
      </c>
      <c r="Z5" s="164" cm="1">
        <f t="array" aca="1" ref="Z5" ca="1">IF(INDIRECT(ADDRESS(ROW()*3-ROW($M$4)-ROW($F$4)+1,COLUMN(K$3)))=0,"",INDIRECT(ADDRESS(ROW()*3-ROW($M$4)-ROW($F$4)+1,COLUMN(K$3))))</f>
        <v>8.9902999999999995</v>
      </c>
      <c r="AA5" s="124" cm="1">
        <f t="array" aca="1" ref="AA5" ca="1">IF(INDIRECT(ADDRESS(ROW()*3-ROW($M$4)-ROW($F$4)+2,COLUMN(G$3)))=0,"",INDIRECT(ADDRESS(ROW()*3-ROW($M$4)-ROW($F$4)+2,COLUMN(G$3))))</f>
        <v>10.146100000000001</v>
      </c>
      <c r="AB5" s="125" cm="1">
        <f t="array" aca="1" ref="AB5" ca="1">IF(INDIRECT(ADDRESS(ROW()*3-ROW($M$4)-ROW($F$4)+2,COLUMN(H$3)))=0,"",INDIRECT(ADDRESS(ROW()*3-ROW($M$4)-ROW($F$4)+2,COLUMN(H$3))))</f>
        <v>3.17</v>
      </c>
      <c r="AC5" s="125" cm="1">
        <f t="array" aca="1" ref="AC5" ca="1">IF(INDIRECT(ADDRESS(ROW()*3-ROW($M$4)-ROW($F$4)+2,COLUMN(I$3)))=0,"",INDIRECT(ADDRESS(ROW()*3-ROW($M$4)-ROW($F$4)+2,COLUMN(I$3))))</f>
        <v>6.8536999999999999</v>
      </c>
      <c r="AD5" s="142" cm="1">
        <f t="array" aca="1" ref="AD5" ca="1">IF(INDIRECT(ADDRESS(ROW()*3-ROW($M$4)-ROW($F$4)+2,COLUMN(J$3)))=0,"",INDIRECT(ADDRESS(ROW()*3-ROW($M$4)-ROW($F$4)+2,COLUMN(J$3))))</f>
        <v>0.12239999999999999</v>
      </c>
      <c r="AE5" s="164" cm="1">
        <f t="array" aca="1" ref="AE5" ca="1">IF(INDIRECT(ADDRESS(ROW()*3-ROW($M$4)-ROW($F$4)+2,COLUMN(K$3)))=0,"",INDIRECT(ADDRESS(ROW()*3-ROW($M$4)-ROW($F$4)+2,COLUMN(K$3))))</f>
        <v>9.1807999999999996</v>
      </c>
    </row>
    <row r="6" spans="1:31" ht="15" thickBot="1">
      <c r="A6" s="119" t="s">
        <v>10</v>
      </c>
      <c r="B6" s="212">
        <v>2.565E-4</v>
      </c>
      <c r="C6" s="255"/>
      <c r="D6" s="255"/>
      <c r="E6" s="259"/>
      <c r="F6" s="119" t="s">
        <v>10</v>
      </c>
      <c r="G6" s="181">
        <v>10.9754</v>
      </c>
      <c r="H6" s="182">
        <v>4.0960999999999999</v>
      </c>
      <c r="I6" s="182">
        <v>6.7431000000000001</v>
      </c>
      <c r="J6" s="182">
        <v>0.13619999999999999</v>
      </c>
      <c r="K6" s="177">
        <v>9.9307999999999996</v>
      </c>
      <c r="L6" s="111"/>
      <c r="M6" s="120">
        <f t="shared" si="0"/>
        <v>2026</v>
      </c>
      <c r="N6" s="121" t="s">
        <v>27</v>
      </c>
      <c r="O6" s="122" t="s">
        <v>28</v>
      </c>
      <c r="P6" s="123" cm="1">
        <f t="array" aca="1" ref="P6" ca="1">IF(INDIRECT(ADDRESS(ROW()*3-ROW($M$4)-ROW($F$4),COLUMN($E$2)))=0,"",INDIRECT(ADDRESS(ROW()*3-ROW($M$4)-ROW($F$4),COLUMN($E$2))))</f>
        <v>641.16</v>
      </c>
      <c r="Q6" s="124" cm="1">
        <f t="array" aca="1" ref="Q6" ca="1">IF(INDIRECT(ADDRESS(ROW()*3-ROW($M$4)-ROW($F$4),COLUMN(G$3)))=0,"",INDIRECT(ADDRESS(ROW()*3-ROW($M$4)-ROW($F$4),COLUMN(G$3))))</f>
        <v>8.4335000000000004</v>
      </c>
      <c r="R6" s="125" cm="1">
        <f t="array" aca="1" ref="R6" ca="1">IF(INDIRECT(ADDRESS(ROW()*3-ROW($M$4)-ROW($F$4),COLUMN(H$3)))=0,"",INDIRECT(ADDRESS(ROW()*3-ROW($M$4)-ROW($F$4),COLUMN(H$3))))</f>
        <v>2.7528000000000001</v>
      </c>
      <c r="S6" s="125" cm="1">
        <f t="array" aca="1" ref="S6" ca="1">IF(INDIRECT(ADDRESS(ROW()*3-ROW($M$4)-ROW($F$4),COLUMN(I$3)))=0,"",INDIRECT(ADDRESS(ROW()*3-ROW($M$4)-ROW($F$4),COLUMN(I$3))))</f>
        <v>5.5566000000000004</v>
      </c>
      <c r="T6" s="142" cm="1">
        <f t="array" aca="1" ref="T6" ca="1">IF(INDIRECT(ADDRESS(ROW()*3-ROW($M$4)-ROW($F$4),COLUMN(J$3)))=0,"",INDIRECT(ADDRESS(ROW()*3-ROW($M$4)-ROW($F$4),COLUMN(J$3))))</f>
        <v>0.1241</v>
      </c>
      <c r="U6" s="164" cm="1">
        <f t="array" aca="1" ref="U6" ca="1">IF(INDIRECT(ADDRESS(ROW()*3-ROW($M$4)-ROW($F$4),COLUMN(K$3)))=0,"",INDIRECT(ADDRESS(ROW()*3-ROW($M$4)-ROW($F$4),COLUMN(K$3))))</f>
        <v>7.6980000000000004</v>
      </c>
      <c r="V6" s="124" cm="1">
        <f t="array" aca="1" ref="V6" ca="1">IF(INDIRECT(ADDRESS(ROW()*3-ROW($M$4)-ROW($F$4)+1,COLUMN(G$3)))=0,"",INDIRECT(ADDRESS(ROW()*3-ROW($M$4)-ROW($F$4)+1,COLUMN(G$3))))</f>
        <v>8.5869999999999997</v>
      </c>
      <c r="W6" s="125" cm="1">
        <f t="array" aca="1" ref="W6" ca="1">IF(INDIRECT(ADDRESS(ROW()*3-ROW($M$4)-ROW($F$4)+1,COLUMN(H$3)))=0,"",INDIRECT(ADDRESS(ROW()*3-ROW($M$4)-ROW($F$4)+1,COLUMN(H$3))))</f>
        <v>2.8029000000000002</v>
      </c>
      <c r="X6" s="125" cm="1">
        <f t="array" aca="1" ref="X6" ca="1">IF(INDIRECT(ADDRESS(ROW()*3-ROW($M$4)-ROW($F$4)+1,COLUMN(I$3)))=0,"",INDIRECT(ADDRESS(ROW()*3-ROW($M$4)-ROW($F$4)+1,COLUMN(I$3))))</f>
        <v>5.6577000000000002</v>
      </c>
      <c r="Y6" s="142" cm="1">
        <f t="array" aca="1" ref="Y6" ca="1">IF(INDIRECT(ADDRESS(ROW()*3-ROW($M$4)-ROW($F$4)+1,COLUMN(J$3)))=0,"",INDIRECT(ADDRESS(ROW()*3-ROW($M$4)-ROW($F$4)+1,COLUMN(J$3))))</f>
        <v>0.12640000000000001</v>
      </c>
      <c r="Z6" s="164" cm="1">
        <f t="array" aca="1" ref="Z6" ca="1">IF(INDIRECT(ADDRESS(ROW()*3-ROW($M$4)-ROW($F$4)+1,COLUMN(K$3)))=0,"",INDIRECT(ADDRESS(ROW()*3-ROW($M$4)-ROW($F$4)+1,COLUMN(K$3))))</f>
        <v>7.8479000000000001</v>
      </c>
      <c r="AA6" s="124" cm="1">
        <f t="array" aca="1" ref="AA6" ca="1">IF(INDIRECT(ADDRESS(ROW()*3-ROW($M$4)-ROW($F$4)+2,COLUMN(G$3)))=0,"",INDIRECT(ADDRESS(ROW()*3-ROW($M$4)-ROW($F$4)+2,COLUMN(G$3))))</f>
        <v>8.7507999999999999</v>
      </c>
      <c r="AB6" s="125" cm="1">
        <f t="array" aca="1" ref="AB6" ca="1">IF(INDIRECT(ADDRESS(ROW()*3-ROW($M$4)-ROW($F$4)+2,COLUMN(H$3)))=0,"",INDIRECT(ADDRESS(ROW()*3-ROW($M$4)-ROW($F$4)+2,COLUMN(H$3))))</f>
        <v>2.8563999999999998</v>
      </c>
      <c r="AC6" s="125" cm="1">
        <f t="array" aca="1" ref="AC6" ca="1">IF(INDIRECT(ADDRESS(ROW()*3-ROW($M$4)-ROW($F$4)+2,COLUMN(I$3)))=0,"",INDIRECT(ADDRESS(ROW()*3-ROW($M$4)-ROW($F$4)+2,COLUMN(I$3))))</f>
        <v>5.7656000000000001</v>
      </c>
      <c r="AD6" s="142" cm="1">
        <f t="array" aca="1" ref="AD6" ca="1">IF(INDIRECT(ADDRESS(ROW()*3-ROW($M$4)-ROW($F$4)+2,COLUMN(J$3)))=0,"",INDIRECT(ADDRESS(ROW()*3-ROW($M$4)-ROW($F$4)+2,COLUMN(J$3))))</f>
        <v>0.1288</v>
      </c>
      <c r="AE6" s="164" cm="1">
        <f t="array" aca="1" ref="AE6" ca="1">IF(INDIRECT(ADDRESS(ROW()*3-ROW($M$4)-ROW($F$4)+2,COLUMN(K$3)))=0,"",INDIRECT(ADDRESS(ROW()*3-ROW($M$4)-ROW($F$4)+2,COLUMN(K$3))))</f>
        <v>8.0159000000000002</v>
      </c>
    </row>
    <row r="7" spans="1:31" ht="15" thickBot="1">
      <c r="A7" s="119" t="s">
        <v>8</v>
      </c>
      <c r="B7" s="212">
        <v>2.4719999999999999E-4</v>
      </c>
      <c r="C7" s="253" t="s">
        <v>26</v>
      </c>
      <c r="D7" s="253" t="s">
        <v>27</v>
      </c>
      <c r="E7" s="256">
        <v>695.56</v>
      </c>
      <c r="F7" s="119" t="s">
        <v>8</v>
      </c>
      <c r="G7" s="181">
        <v>9.7782</v>
      </c>
      <c r="H7" s="182">
        <v>3.0550999999999999</v>
      </c>
      <c r="I7" s="182">
        <v>6.6052</v>
      </c>
      <c r="J7" s="182">
        <v>0.1179</v>
      </c>
      <c r="K7" s="177">
        <v>8.8195999999999994</v>
      </c>
      <c r="L7" s="111"/>
      <c r="M7" s="120">
        <f t="shared" si="0"/>
        <v>2026</v>
      </c>
      <c r="N7" s="121" t="s">
        <v>28</v>
      </c>
      <c r="O7" s="122" t="s">
        <v>29</v>
      </c>
      <c r="P7" s="123" cm="1">
        <f t="array" aca="1" ref="P7" ca="1">IF(INDIRECT(ADDRESS(ROW()*3-ROW($M$4)-ROW($F$4),COLUMN($E$2)))=0,"",INDIRECT(ADDRESS(ROW()*3-ROW($M$4)-ROW($F$4),COLUMN($E$2))))</f>
        <v>621.39</v>
      </c>
      <c r="Q7" s="124" cm="1">
        <f t="array" aca="1" ref="Q7" ca="1">IF(INDIRECT(ADDRESS(ROW()*3-ROW($M$4)-ROW($F$4),COLUMN(G$3)))=0,"",INDIRECT(ADDRESS(ROW()*3-ROW($M$4)-ROW($F$4),COLUMN(G$3))))</f>
        <v>7.9447999999999999</v>
      </c>
      <c r="R7" s="125" cm="1">
        <f t="array" aca="1" ref="R7" ca="1">IF(INDIRECT(ADDRESS(ROW()*3-ROW($M$4)-ROW($F$4),COLUMN(H$3)))=0,"",INDIRECT(ADDRESS(ROW()*3-ROW($M$4)-ROW($F$4),COLUMN(H$3))))</f>
        <v>2.5190999999999999</v>
      </c>
      <c r="S7" s="125" cm="1">
        <f t="array" aca="1" ref="S7" ca="1">IF(INDIRECT(ADDRESS(ROW()*3-ROW($M$4)-ROW($F$4),COLUMN(I$3)))=0,"",INDIRECT(ADDRESS(ROW()*3-ROW($M$4)-ROW($F$4),COLUMN(I$3))))</f>
        <v>5.3197000000000001</v>
      </c>
      <c r="T7" s="142" cm="1">
        <f t="array" aca="1" ref="T7" ca="1">IF(INDIRECT(ADDRESS(ROW()*3-ROW($M$4)-ROW($F$4),COLUMN(J$3)))=0,"",INDIRECT(ADDRESS(ROW()*3-ROW($M$4)-ROW($F$4),COLUMN(J$3))))</f>
        <v>0.106</v>
      </c>
      <c r="U7" s="171" cm="1">
        <f t="array" aca="1" ref="U7" ca="1">IF(INDIRECT(ADDRESS(ROW()*3-ROW($M$4)-ROW($F$4),COLUMN(K$3)))=0,"",INDIRECT(ADDRESS(ROW()*3-ROW($M$4)-ROW($F$4),COLUMN(K$3))))</f>
        <v>7.1135999999999999</v>
      </c>
      <c r="V7" s="124" cm="1">
        <f t="array" aca="1" ref="V7" ca="1">IF(INDIRECT(ADDRESS(ROW()*3-ROW($M$4)-ROW($F$4)+1,COLUMN(G$3)))=0,"",INDIRECT(ADDRESS(ROW()*3-ROW($M$4)-ROW($F$4)+1,COLUMN(G$3))))</f>
        <v>8.0893999999999995</v>
      </c>
      <c r="W7" s="125" cm="1">
        <f t="array" aca="1" ref="W7" ca="1">IF(INDIRECT(ADDRESS(ROW()*3-ROW($M$4)-ROW($F$4)+1,COLUMN(H$3)))=0,"",INDIRECT(ADDRESS(ROW()*3-ROW($M$4)-ROW($F$4)+1,COLUMN(H$3))))</f>
        <v>2.5648</v>
      </c>
      <c r="X7" s="125" cm="1">
        <f t="array" aca="1" ref="X7" ca="1">IF(INDIRECT(ADDRESS(ROW()*3-ROW($M$4)-ROW($F$4)+1,COLUMN(I$3)))=0,"",INDIRECT(ADDRESS(ROW()*3-ROW($M$4)-ROW($F$4)+1,COLUMN(I$3))))</f>
        <v>5.4165999999999999</v>
      </c>
      <c r="Y7" s="142" cm="1">
        <f t="array" aca="1" ref="Y7" ca="1">IF(INDIRECT(ADDRESS(ROW()*3-ROW($M$4)-ROW($F$4)+1,COLUMN(J$3)))=0,"",INDIRECT(ADDRESS(ROW()*3-ROW($M$4)-ROW($F$4)+1,COLUMN(J$3))))</f>
        <v>0.108</v>
      </c>
      <c r="Z7" s="171" cm="1">
        <f t="array" aca="1" ref="Z7" ca="1">IF(INDIRECT(ADDRESS(ROW()*3-ROW($M$4)-ROW($F$4)+1,COLUMN(K$3)))=0,"",INDIRECT(ADDRESS(ROW()*3-ROW($M$4)-ROW($F$4)+1,COLUMN(K$3))))</f>
        <v>7.2553000000000001</v>
      </c>
      <c r="AA7" s="124" cm="1">
        <f t="array" aca="1" ref="AA7" ca="1">IF(INDIRECT(ADDRESS(ROW()*3-ROW($M$4)-ROW($F$4)+2,COLUMN(G$3)))=0,"",INDIRECT(ADDRESS(ROW()*3-ROW($M$4)-ROW($F$4)+2,COLUMN(G$3))))</f>
        <v>8.2437000000000005</v>
      </c>
      <c r="AB7" s="125" cm="1">
        <f t="array" aca="1" ref="AB7" ca="1">IF(INDIRECT(ADDRESS(ROW()*3-ROW($M$4)-ROW($F$4)+2,COLUMN(H$3)))=0,"",INDIRECT(ADDRESS(ROW()*3-ROW($M$4)-ROW($F$4)+2,COLUMN(H$3))))</f>
        <v>2.6137999999999999</v>
      </c>
      <c r="AC7" s="125" cm="1">
        <f t="array" aca="1" ref="AC7" ca="1">IF(INDIRECT(ADDRESS(ROW()*3-ROW($M$4)-ROW($F$4)+2,COLUMN(I$3)))=0,"",INDIRECT(ADDRESS(ROW()*3-ROW($M$4)-ROW($F$4)+2,COLUMN(I$3))))</f>
        <v>5.5198999999999998</v>
      </c>
      <c r="AD7" s="142" cm="1">
        <f t="array" aca="1" ref="AD7" ca="1">IF(INDIRECT(ADDRESS(ROW()*3-ROW($M$4)-ROW($F$4)+2,COLUMN(J$3)))=0,"",INDIRECT(ADDRESS(ROW()*3-ROW($M$4)-ROW($F$4)+2,COLUMN(J$3))))</f>
        <v>0.11</v>
      </c>
      <c r="AE7" s="171" cm="1">
        <f t="array" aca="1" ref="AE7" ca="1">IF(INDIRECT(ADDRESS(ROW()*3-ROW($M$4)-ROW($F$4)+2,COLUMN(K$3)))=0,"",INDIRECT(ADDRESS(ROW()*3-ROW($M$4)-ROW($F$4)+2,COLUMN(K$3))))</f>
        <v>7.4165000000000001</v>
      </c>
    </row>
    <row r="8" spans="1:31" ht="15" thickBot="1">
      <c r="A8" s="119" t="s">
        <v>9</v>
      </c>
      <c r="B8" s="212">
        <v>2.5169999999999999E-4</v>
      </c>
      <c r="C8" s="254"/>
      <c r="D8" s="254"/>
      <c r="E8" s="257"/>
      <c r="F8" s="119" t="s">
        <v>9</v>
      </c>
      <c r="G8" s="181">
        <v>9.9562000000000008</v>
      </c>
      <c r="H8" s="182">
        <v>3.1107</v>
      </c>
      <c r="I8" s="182">
        <v>6.7253999999999996</v>
      </c>
      <c r="J8" s="182">
        <v>0.1201</v>
      </c>
      <c r="K8" s="177">
        <v>8.9902999999999995</v>
      </c>
      <c r="L8" s="111"/>
      <c r="M8" s="120">
        <f t="shared" si="0"/>
        <v>2026</v>
      </c>
      <c r="N8" s="121" t="s">
        <v>29</v>
      </c>
      <c r="O8" s="122" t="s">
        <v>30</v>
      </c>
      <c r="P8" s="123" cm="1">
        <f t="array" aca="1" ref="P8" ca="1">IF(INDIRECT(ADDRESS(ROW()*3-ROW($M$4)-ROW($F$4),COLUMN($E$2)))=0,"",INDIRECT(ADDRESS(ROW()*3-ROW($M$4)-ROW($F$4),COLUMN($E$2))))</f>
        <v>701.74</v>
      </c>
      <c r="Q8" s="124" cm="1">
        <f t="array" aca="1" ref="Q8" ca="1">IF(INDIRECT(ADDRESS(ROW()*3-ROW($M$4)-ROW($F$4),COLUMN(G$3)))=0,"",INDIRECT(ADDRESS(ROW()*3-ROW($M$4)-ROW($F$4),COLUMN(G$3))))</f>
        <v>2.5520999999999998</v>
      </c>
      <c r="R8" s="125" cm="1">
        <f t="array" aca="1" ref="R8" ca="1">IF(INDIRECT(ADDRESS(ROW()*3-ROW($M$4)-ROW($F$4),COLUMN(H$3)))=0,"",INDIRECT(ADDRESS(ROW()*3-ROW($M$4)-ROW($F$4),COLUMN(H$3))))</f>
        <v>1.6738999999999999</v>
      </c>
      <c r="S8" s="125" cm="1">
        <f t="array" aca="1" ref="S8" ca="1">IF(INDIRECT(ADDRESS(ROW()*3-ROW($M$4)-ROW($F$4),COLUMN(I$3)))=0,"",INDIRECT(ADDRESS(ROW()*3-ROW($M$4)-ROW($F$4),COLUMN(I$3))))</f>
        <v>0.86</v>
      </c>
      <c r="T8" s="142" cm="1">
        <f t="array" aca="1" ref="T8" ca="1">IF(INDIRECT(ADDRESS(ROW()*3-ROW($M$4)-ROW($F$4),COLUMN(J$3)))=0,"",INDIRECT(ADDRESS(ROW()*3-ROW($M$4)-ROW($F$4),COLUMN(J$3))))</f>
        <v>1.8200000000000001E-2</v>
      </c>
      <c r="U8" s="171" cm="1">
        <f t="array" aca="1" ref="U8" ca="1">IF(INDIRECT(ADDRESS(ROW()*3-ROW($M$4)-ROW($F$4),COLUMN(K$3)))=0,"",INDIRECT(ADDRESS(ROW()*3-ROW($M$4)-ROW($F$4),COLUMN(K$3))))</f>
        <v>2.2744</v>
      </c>
      <c r="V8" s="124" cm="1">
        <f t="array" aca="1" ref="V8" ca="1">IF(INDIRECT(ADDRESS(ROW()*3-ROW($M$4)-ROW($F$4)+1,COLUMN(G$3)))=0,"",INDIRECT(ADDRESS(ROW()*3-ROW($M$4)-ROW($F$4)+1,COLUMN(G$3))))</f>
        <v>2.6076000000000001</v>
      </c>
      <c r="W8" s="125" cm="1">
        <f t="array" aca="1" ref="W8" ca="1">IF(INDIRECT(ADDRESS(ROW()*3-ROW($M$4)-ROW($F$4)+1,COLUMN(H$3)))=0,"",INDIRECT(ADDRESS(ROW()*3-ROW($M$4)-ROW($F$4)+1,COLUMN(H$3))))</f>
        <v>1.7102999999999999</v>
      </c>
      <c r="X8" s="125" cm="1">
        <f t="array" aca="1" ref="X8" ca="1">IF(INDIRECT(ADDRESS(ROW()*3-ROW($M$4)-ROW($F$4)+1,COLUMN(I$3)))=0,"",INDIRECT(ADDRESS(ROW()*3-ROW($M$4)-ROW($F$4)+1,COLUMN(I$3))))</f>
        <v>0.87870000000000004</v>
      </c>
      <c r="Y8" s="142" cm="1">
        <f t="array" aca="1" ref="Y8" ca="1">IF(INDIRECT(ADDRESS(ROW()*3-ROW($M$4)-ROW($F$4)+1,COLUMN(J$3)))=0,"",INDIRECT(ADDRESS(ROW()*3-ROW($M$4)-ROW($F$4)+1,COLUMN(J$3))))</f>
        <v>1.8599999999999998E-2</v>
      </c>
      <c r="Z8" s="171" cm="1">
        <f t="array" aca="1" ref="Z8" ca="1">IF(INDIRECT(ADDRESS(ROW()*3-ROW($M$4)-ROW($F$4)+1,COLUMN(K$3)))=0,"",INDIRECT(ADDRESS(ROW()*3-ROW($M$4)-ROW($F$4)+1,COLUMN(K$3))))</f>
        <v>2.3239000000000001</v>
      </c>
      <c r="AA8" s="124" cm="1">
        <f t="array" aca="1" ref="AA8" ca="1">IF(INDIRECT(ADDRESS(ROW()*3-ROW($M$4)-ROW($F$4)+2,COLUMN(G$3)))=0,"",INDIRECT(ADDRESS(ROW()*3-ROW($M$4)-ROW($F$4)+2,COLUMN(G$3))))</f>
        <v>2.6701000000000001</v>
      </c>
      <c r="AB8" s="125" cm="1">
        <f t="array" aca="1" ref="AB8" ca="1">IF(INDIRECT(ADDRESS(ROW()*3-ROW($M$4)-ROW($F$4)+2,COLUMN(H$3)))=0,"",INDIRECT(ADDRESS(ROW()*3-ROW($M$4)-ROW($F$4)+2,COLUMN(H$3))))</f>
        <v>1.4608000000000001</v>
      </c>
      <c r="AC8" s="125" cm="1">
        <f t="array" aca="1" ref="AC8" ca="1">IF(INDIRECT(ADDRESS(ROW()*3-ROW($M$4)-ROW($F$4)+2,COLUMN(I$3)))=0,"",INDIRECT(ADDRESS(ROW()*3-ROW($M$4)-ROW($F$4)+2,COLUMN(I$3))))</f>
        <v>0.89980000000000004</v>
      </c>
      <c r="AD8" s="142" cm="1">
        <f t="array" aca="1" ref="AD8" ca="1">IF(INDIRECT(ADDRESS(ROW()*3-ROW($M$4)-ROW($F$4)+2,COLUMN(J$3)))=0,"",INDIRECT(ADDRESS(ROW()*3-ROW($M$4)-ROW($F$4)+2,COLUMN(J$3))))</f>
        <v>1.9E-2</v>
      </c>
      <c r="AE8" s="171" cm="1">
        <f t="array" aca="1" ref="AE8" ca="1">IF(INDIRECT(ADDRESS(ROW()*3-ROW($M$4)-ROW($F$4)+2,COLUMN(K$3)))=0,"",INDIRECT(ADDRESS(ROW()*3-ROW($M$4)-ROW($F$4)+2,COLUMN(K$3))))</f>
        <v>2.3795999999999999</v>
      </c>
    </row>
    <row r="9" spans="1:31" ht="15" thickBot="1">
      <c r="A9" s="119" t="s">
        <v>10</v>
      </c>
      <c r="B9" s="212">
        <v>2.565E-4</v>
      </c>
      <c r="C9" s="255"/>
      <c r="D9" s="255"/>
      <c r="E9" s="258"/>
      <c r="F9" s="119" t="s">
        <v>10</v>
      </c>
      <c r="G9" s="181">
        <v>10.146100000000001</v>
      </c>
      <c r="H9" s="182">
        <v>3.17</v>
      </c>
      <c r="I9" s="182">
        <v>6.8536999999999999</v>
      </c>
      <c r="J9" s="182">
        <v>0.12239999999999999</v>
      </c>
      <c r="K9" s="177">
        <v>9.1807999999999996</v>
      </c>
      <c r="L9" s="111"/>
      <c r="M9" s="120">
        <f t="shared" si="0"/>
        <v>2026</v>
      </c>
      <c r="N9" s="121" t="s">
        <v>30</v>
      </c>
      <c r="O9" s="122" t="s">
        <v>31</v>
      </c>
      <c r="P9" s="123" t="str" cm="1">
        <f t="array" aca="1" ref="P9" ca="1">IF(INDIRECT(ADDRESS(ROW()*3-ROW($M$4)-ROW($F$4),COLUMN($E$2)))=0,"",INDIRECT(ADDRESS(ROW()*3-ROW($M$4)-ROW($F$4),COLUMN($E$2))))</f>
        <v/>
      </c>
      <c r="Q9" s="124" t="str" cm="1">
        <f t="array" aca="1" ref="Q9" ca="1">IF(INDIRECT(ADDRESS(ROW()*3-ROW($M$4)-ROW($F$4),COLUMN(G$3)))=0,"",INDIRECT(ADDRESS(ROW()*3-ROW($M$4)-ROW($F$4),COLUMN(G$3))))</f>
        <v/>
      </c>
      <c r="R9" s="125" t="str" cm="1">
        <f t="array" aca="1" ref="R9" ca="1">IF(INDIRECT(ADDRESS(ROW()*3-ROW($M$4)-ROW($F$4),COLUMN(H$3)))=0,"",INDIRECT(ADDRESS(ROW()*3-ROW($M$4)-ROW($F$4),COLUMN(H$3))))</f>
        <v/>
      </c>
      <c r="S9" s="125" t="str" cm="1">
        <f t="array" aca="1" ref="S9" ca="1">IF(INDIRECT(ADDRESS(ROW()*3-ROW($M$4)-ROW($F$4),COLUMN(I$3)))=0,"",INDIRECT(ADDRESS(ROW()*3-ROW($M$4)-ROW($F$4),COLUMN(I$3))))</f>
        <v/>
      </c>
      <c r="T9" s="142" t="str" cm="1">
        <f t="array" aca="1" ref="T9" ca="1">IF(INDIRECT(ADDRESS(ROW()*3-ROW($M$4)-ROW($F$4),COLUMN(J$3)))=0,"",INDIRECT(ADDRESS(ROW()*3-ROW($M$4)-ROW($F$4),COLUMN(J$3))))</f>
        <v/>
      </c>
      <c r="U9" s="171" t="str" cm="1">
        <f t="array" aca="1" ref="U9" ca="1">IF(INDIRECT(ADDRESS(ROW()*3-ROW($M$4)-ROW($F$4),COLUMN(K$3)))=0,"",INDIRECT(ADDRESS(ROW()*3-ROW($M$4)-ROW($F$4),COLUMN(K$3))))</f>
        <v/>
      </c>
      <c r="V9" s="124" t="str" cm="1">
        <f t="array" aca="1" ref="V9" ca="1">IF(INDIRECT(ADDRESS(ROW()*3-ROW($M$4)-ROW($F$4)+1,COLUMN(G$3)))=0,"",INDIRECT(ADDRESS(ROW()*3-ROW($M$4)-ROW($F$4)+1,COLUMN(G$3))))</f>
        <v/>
      </c>
      <c r="W9" s="125" t="str" cm="1">
        <f t="array" aca="1" ref="W9" ca="1">IF(INDIRECT(ADDRESS(ROW()*3-ROW($M$4)-ROW($F$4)+1,COLUMN(H$3)))=0,"",INDIRECT(ADDRESS(ROW()*3-ROW($M$4)-ROW($F$4)+1,COLUMN(H$3))))</f>
        <v/>
      </c>
      <c r="X9" s="125" t="str" cm="1">
        <f t="array" aca="1" ref="X9" ca="1">IF(INDIRECT(ADDRESS(ROW()*3-ROW($M$4)-ROW($F$4)+1,COLUMN(I$3)))=0,"",INDIRECT(ADDRESS(ROW()*3-ROW($M$4)-ROW($F$4)+1,COLUMN(I$3))))</f>
        <v/>
      </c>
      <c r="Y9" s="142" t="str" cm="1">
        <f t="array" aca="1" ref="Y9" ca="1">IF(INDIRECT(ADDRESS(ROW()*3-ROW($M$4)-ROW($F$4)+1,COLUMN(J$3)))=0,"",INDIRECT(ADDRESS(ROW()*3-ROW($M$4)-ROW($F$4)+1,COLUMN(J$3))))</f>
        <v/>
      </c>
      <c r="Z9" s="164" t="str" cm="1">
        <f t="array" aca="1" ref="Z9" ca="1">IF(INDIRECT(ADDRESS(ROW()*3-ROW($M$4)-ROW($F$4)+1,COLUMN(K$3)))=0,"",INDIRECT(ADDRESS(ROW()*3-ROW($M$4)-ROW($F$4)+1,COLUMN(K$3))))</f>
        <v/>
      </c>
      <c r="AA9" s="124" t="str" cm="1">
        <f t="array" aca="1" ref="AA9" ca="1">IF(INDIRECT(ADDRESS(ROW()*3-ROW($M$4)-ROW($F$4)+2,COLUMN(G$3)))=0,"",INDIRECT(ADDRESS(ROW()*3-ROW($M$4)-ROW($F$4)+2,COLUMN(G$3))))</f>
        <v/>
      </c>
      <c r="AB9" s="125" t="str" cm="1">
        <f t="array" aca="1" ref="AB9" ca="1">IF(INDIRECT(ADDRESS(ROW()*3-ROW($M$4)-ROW($F$4)+2,COLUMN(H$3)))=0,"",INDIRECT(ADDRESS(ROW()*3-ROW($M$4)-ROW($F$4)+2,COLUMN(H$3))))</f>
        <v/>
      </c>
      <c r="AC9" s="125" t="str" cm="1">
        <f t="array" aca="1" ref="AC9" ca="1">IF(INDIRECT(ADDRESS(ROW()*3-ROW($M$4)-ROW($F$4)+2,COLUMN(I$3)))=0,"",INDIRECT(ADDRESS(ROW()*3-ROW($M$4)-ROW($F$4)+2,COLUMN(I$3))))</f>
        <v/>
      </c>
      <c r="AD9" s="142" t="str" cm="1">
        <f t="array" aca="1" ref="AD9" ca="1">IF(INDIRECT(ADDRESS(ROW()*3-ROW($M$4)-ROW($F$4)+2,COLUMN(J$3)))=0,"",INDIRECT(ADDRESS(ROW()*3-ROW($M$4)-ROW($F$4)+2,COLUMN(J$3))))</f>
        <v/>
      </c>
      <c r="AE9" s="171" t="str" cm="1">
        <f t="array" aca="1" ref="AE9" ca="1">IF(INDIRECT(ADDRESS(ROW()*3-ROW($M$4)-ROW($F$4)+2,COLUMN(K$3)))=0,"",INDIRECT(ADDRESS(ROW()*3-ROW($M$4)-ROW($F$4)+2,COLUMN(K$3))))</f>
        <v/>
      </c>
    </row>
    <row r="10" spans="1:31" ht="15" thickBot="1">
      <c r="A10" s="119" t="s">
        <v>8</v>
      </c>
      <c r="B10" s="212">
        <v>2.4719999999999999E-4</v>
      </c>
      <c r="C10" s="253" t="s">
        <v>27</v>
      </c>
      <c r="D10" s="253" t="s">
        <v>28</v>
      </c>
      <c r="E10" s="256">
        <v>641.16</v>
      </c>
      <c r="F10" s="119" t="s">
        <v>8</v>
      </c>
      <c r="G10" s="181">
        <v>8.4335000000000004</v>
      </c>
      <c r="H10" s="182">
        <v>2.7528000000000001</v>
      </c>
      <c r="I10" s="182">
        <v>5.5566000000000004</v>
      </c>
      <c r="J10" s="182">
        <v>0.1241</v>
      </c>
      <c r="K10" s="177">
        <v>7.6980000000000004</v>
      </c>
      <c r="L10" s="111"/>
      <c r="M10" s="120">
        <f t="shared" si="0"/>
        <v>2026</v>
      </c>
      <c r="N10" s="121" t="s">
        <v>31</v>
      </c>
      <c r="O10" s="122" t="s">
        <v>32</v>
      </c>
      <c r="P10" s="123" t="str" cm="1">
        <f t="array" aca="1" ref="P10" ca="1">IF(INDIRECT(ADDRESS(ROW()*3-ROW($M$4)-ROW($F$4),COLUMN($E$2)))=0,"",INDIRECT(ADDRESS(ROW()*3-ROW($M$4)-ROW($F$4),COLUMN($E$2))))</f>
        <v/>
      </c>
      <c r="Q10" s="124" t="str" cm="1">
        <f t="array" aca="1" ref="Q10" ca="1">IF(INDIRECT(ADDRESS(ROW()*3-ROW($M$4)-ROW($F$4),COLUMN(G$3)))=0,"",INDIRECT(ADDRESS(ROW()*3-ROW($M$4)-ROW($F$4),COLUMN(G$3))))</f>
        <v/>
      </c>
      <c r="R10" s="125" t="str" cm="1">
        <f t="array" aca="1" ref="R10" ca="1">IF(INDIRECT(ADDRESS(ROW()*3-ROW($M$4)-ROW($F$4),COLUMN(H$3)))=0,"",INDIRECT(ADDRESS(ROW()*3-ROW($M$4)-ROW($F$4),COLUMN(H$3))))</f>
        <v/>
      </c>
      <c r="S10" s="125" t="str" cm="1">
        <f t="array" aca="1" ref="S10" ca="1">IF(INDIRECT(ADDRESS(ROW()*3-ROW($M$4)-ROW($F$4),COLUMN(I$3)))=0,"",INDIRECT(ADDRESS(ROW()*3-ROW($M$4)-ROW($F$4),COLUMN(I$3))))</f>
        <v/>
      </c>
      <c r="T10" s="142" t="str" cm="1">
        <f t="array" aca="1" ref="T10" ca="1">IF(INDIRECT(ADDRESS(ROW()*3-ROW($M$4)-ROW($F$4),COLUMN(J$3)))=0,"",INDIRECT(ADDRESS(ROW()*3-ROW($M$4)-ROW($F$4),COLUMN(J$3))))</f>
        <v/>
      </c>
      <c r="U10" s="171" t="str" cm="1">
        <f t="array" aca="1" ref="U10" ca="1">IF(INDIRECT(ADDRESS(ROW()*3-ROW($M$4)-ROW($F$4),COLUMN(K$3)))=0,"",INDIRECT(ADDRESS(ROW()*3-ROW($M$4)-ROW($F$4),COLUMN(K$3))))</f>
        <v/>
      </c>
      <c r="V10" s="124" t="str" cm="1">
        <f t="array" aca="1" ref="V10" ca="1">IF(INDIRECT(ADDRESS(ROW()*3-ROW($M$4)-ROW($F$4)+1,COLUMN(G$3)))=0,"",INDIRECT(ADDRESS(ROW()*3-ROW($M$4)-ROW($F$4)+1,COLUMN(G$3))))</f>
        <v/>
      </c>
      <c r="W10" s="125" t="str" cm="1">
        <f t="array" aca="1" ref="W10" ca="1">IF(INDIRECT(ADDRESS(ROW()*3-ROW($M$4)-ROW($F$4)+1,COLUMN(H$3)))=0,"",INDIRECT(ADDRESS(ROW()*3-ROW($M$4)-ROW($F$4)+1,COLUMN(H$3))))</f>
        <v/>
      </c>
      <c r="X10" s="125" t="str" cm="1">
        <f t="array" aca="1" ref="X10" ca="1">IF(INDIRECT(ADDRESS(ROW()*3-ROW($M$4)-ROW($F$4)+1,COLUMN(I$3)))=0,"",INDIRECT(ADDRESS(ROW()*3-ROW($M$4)-ROW($F$4)+1,COLUMN(I$3))))</f>
        <v/>
      </c>
      <c r="Y10" s="142" t="str" cm="1">
        <f t="array" aca="1" ref="Y10" ca="1">IF(INDIRECT(ADDRESS(ROW()*3-ROW($M$4)-ROW($F$4)+1,COLUMN(J$3)))=0,"",INDIRECT(ADDRESS(ROW()*3-ROW($M$4)-ROW($F$4)+1,COLUMN(J$3))))</f>
        <v/>
      </c>
      <c r="Z10" s="171" t="str" cm="1">
        <f t="array" aca="1" ref="Z10" ca="1">IF(INDIRECT(ADDRESS(ROW()*3-ROW($M$4)-ROW($F$4)+1,COLUMN(K$3)))=0,"",INDIRECT(ADDRESS(ROW()*3-ROW($M$4)-ROW($F$4)+1,COLUMN(K$3))))</f>
        <v/>
      </c>
      <c r="AA10" s="124" t="str" cm="1">
        <f t="array" aca="1" ref="AA10" ca="1">IF(INDIRECT(ADDRESS(ROW()*3-ROW($M$4)-ROW($F$4)+2,COLUMN(G$3)))=0,"",INDIRECT(ADDRESS(ROW()*3-ROW($M$4)-ROW($F$4)+2,COLUMN(G$3))))</f>
        <v/>
      </c>
      <c r="AB10" s="125" t="str" cm="1">
        <f t="array" aca="1" ref="AB10" ca="1">IF(INDIRECT(ADDRESS(ROW()*3-ROW($M$4)-ROW($F$4)+2,COLUMN(H$3)))=0,"",INDIRECT(ADDRESS(ROW()*3-ROW($M$4)-ROW($F$4)+2,COLUMN(H$3))))</f>
        <v/>
      </c>
      <c r="AC10" s="125" t="str" cm="1">
        <f t="array" aca="1" ref="AC10" ca="1">IF(INDIRECT(ADDRESS(ROW()*3-ROW($M$4)-ROW($F$4)+2,COLUMN(I$3)))=0,"",INDIRECT(ADDRESS(ROW()*3-ROW($M$4)-ROW($F$4)+2,COLUMN(I$3))))</f>
        <v/>
      </c>
      <c r="AD10" s="142" t="str" cm="1">
        <f t="array" aca="1" ref="AD10" ca="1">IF(INDIRECT(ADDRESS(ROW()*3-ROW($M$4)-ROW($F$4)+2,COLUMN(J$3)))=0,"",INDIRECT(ADDRESS(ROW()*3-ROW($M$4)-ROW($F$4)+2,COLUMN(J$3))))</f>
        <v/>
      </c>
      <c r="AE10" s="171" t="str" cm="1">
        <f t="array" aca="1" ref="AE10" ca="1">IF(INDIRECT(ADDRESS(ROW()*3-ROW($M$4)-ROW($F$4)+2,COLUMN(K$3)))=0,"",INDIRECT(ADDRESS(ROW()*3-ROW($M$4)-ROW($F$4)+2,COLUMN(K$3))))</f>
        <v/>
      </c>
    </row>
    <row r="11" spans="1:31" ht="15" thickBot="1">
      <c r="A11" s="119" t="s">
        <v>9</v>
      </c>
      <c r="B11" s="212">
        <v>2.5169999999999999E-4</v>
      </c>
      <c r="C11" s="254"/>
      <c r="D11" s="254"/>
      <c r="E11" s="257"/>
      <c r="F11" s="119" t="s">
        <v>9</v>
      </c>
      <c r="G11" s="181">
        <v>8.5869999999999997</v>
      </c>
      <c r="H11" s="182">
        <v>2.8029000000000002</v>
      </c>
      <c r="I11" s="182">
        <v>5.6577000000000002</v>
      </c>
      <c r="J11" s="182">
        <v>0.12640000000000001</v>
      </c>
      <c r="K11" s="177">
        <v>7.8479000000000001</v>
      </c>
      <c r="L11" s="111"/>
      <c r="M11" s="120">
        <f t="shared" si="0"/>
        <v>2026</v>
      </c>
      <c r="N11" s="121" t="s">
        <v>32</v>
      </c>
      <c r="O11" s="122" t="s">
        <v>33</v>
      </c>
      <c r="P11" s="123" t="str" cm="1">
        <f t="array" aca="1" ref="P11" ca="1">IF(INDIRECT(ADDRESS(ROW()*3-ROW($M$4)-ROW($F$4),COLUMN($E$2)))=0,"",INDIRECT(ADDRESS(ROW()*3-ROW($M$4)-ROW($F$4),COLUMN($E$2))))</f>
        <v/>
      </c>
      <c r="Q11" s="124" t="str" cm="1">
        <f t="array" aca="1" ref="Q11" ca="1">IF(INDIRECT(ADDRESS(ROW()*3-ROW($M$4)-ROW($F$4),COLUMN(G$3)))=0,"",INDIRECT(ADDRESS(ROW()*3-ROW($M$4)-ROW($F$4),COLUMN(G$3))))</f>
        <v/>
      </c>
      <c r="R11" s="125" t="str" cm="1">
        <f t="array" aca="1" ref="R11" ca="1">IF(INDIRECT(ADDRESS(ROW()*3-ROW($M$4)-ROW($F$4),COLUMN(H$3)))=0,"",INDIRECT(ADDRESS(ROW()*3-ROW($M$4)-ROW($F$4),COLUMN(H$3))))</f>
        <v/>
      </c>
      <c r="S11" s="125" t="str" cm="1">
        <f t="array" aca="1" ref="S11" ca="1">IF(INDIRECT(ADDRESS(ROW()*3-ROW($M$4)-ROW($F$4),COLUMN(I$3)))=0,"",INDIRECT(ADDRESS(ROW()*3-ROW($M$4)-ROW($F$4),COLUMN(I$3))))</f>
        <v/>
      </c>
      <c r="T11" s="142" t="str" cm="1">
        <f t="array" aca="1" ref="T11" ca="1">IF(INDIRECT(ADDRESS(ROW()*3-ROW($M$4)-ROW($F$4),COLUMN(J$3)))=0,"",INDIRECT(ADDRESS(ROW()*3-ROW($M$4)-ROW($F$4),COLUMN(J$3))))</f>
        <v/>
      </c>
      <c r="U11" s="171" t="str" cm="1">
        <f t="array" aca="1" ref="U11" ca="1">IF(INDIRECT(ADDRESS(ROW()*3-ROW($M$4)-ROW($F$4),COLUMN(K$3)))=0,"",INDIRECT(ADDRESS(ROW()*3-ROW($M$4)-ROW($F$4),COLUMN(K$3))))</f>
        <v/>
      </c>
      <c r="V11" s="124" t="str" cm="1">
        <f t="array" aca="1" ref="V11" ca="1">IF(INDIRECT(ADDRESS(ROW()*3-ROW($M$4)-ROW($F$4)+1,COLUMN(G$3)))=0,"",INDIRECT(ADDRESS(ROW()*3-ROW($M$4)-ROW($F$4)+1,COLUMN(G$3))))</f>
        <v/>
      </c>
      <c r="W11" s="125" t="str" cm="1">
        <f t="array" aca="1" ref="W11" ca="1">IF(INDIRECT(ADDRESS(ROW()*3-ROW($M$4)-ROW($F$4)+1,COLUMN(H$3)))=0,"",INDIRECT(ADDRESS(ROW()*3-ROW($M$4)-ROW($F$4)+1,COLUMN(H$3))))</f>
        <v/>
      </c>
      <c r="X11" s="125" t="str" cm="1">
        <f t="array" aca="1" ref="X11" ca="1">IF(INDIRECT(ADDRESS(ROW()*3-ROW($M$4)-ROW($F$4)+1,COLUMN(I$3)))=0,"",INDIRECT(ADDRESS(ROW()*3-ROW($M$4)-ROW($F$4)+1,COLUMN(I$3))))</f>
        <v/>
      </c>
      <c r="Y11" s="142" t="str" cm="1">
        <f t="array" aca="1" ref="Y11" ca="1">IF(INDIRECT(ADDRESS(ROW()*3-ROW($M$4)-ROW($F$4)+1,COLUMN(J$3)))=0,"",INDIRECT(ADDRESS(ROW()*3-ROW($M$4)-ROW($F$4)+1,COLUMN(J$3))))</f>
        <v/>
      </c>
      <c r="Z11" s="171" t="str" cm="1">
        <f t="array" aca="1" ref="Z11" ca="1">IF(INDIRECT(ADDRESS(ROW()*3-ROW($M$4)-ROW($F$4)+1,COLUMN(K$3)))=0,"",INDIRECT(ADDRESS(ROW()*3-ROW($M$4)-ROW($F$4)+1,COLUMN(K$3))))</f>
        <v/>
      </c>
      <c r="AA11" s="124" t="str" cm="1">
        <f t="array" aca="1" ref="AA11" ca="1">IF(INDIRECT(ADDRESS(ROW()*3-ROW($M$4)-ROW($F$4)+2,COLUMN(G$3)))=0,"",INDIRECT(ADDRESS(ROW()*3-ROW($M$4)-ROW($F$4)+2,COLUMN(G$3))))</f>
        <v/>
      </c>
      <c r="AB11" s="125" t="str" cm="1">
        <f t="array" aca="1" ref="AB11" ca="1">IF(INDIRECT(ADDRESS(ROW()*3-ROW($M$4)-ROW($F$4)+2,COLUMN(H$3)))=0,"",INDIRECT(ADDRESS(ROW()*3-ROW($M$4)-ROW($F$4)+2,COLUMN(H$3))))</f>
        <v/>
      </c>
      <c r="AC11" s="125" t="str" cm="1">
        <f t="array" aca="1" ref="AC11" ca="1">IF(INDIRECT(ADDRESS(ROW()*3-ROW($M$4)-ROW($F$4)+2,COLUMN(I$3)))=0,"",INDIRECT(ADDRESS(ROW()*3-ROW($M$4)-ROW($F$4)+2,COLUMN(I$3))))</f>
        <v/>
      </c>
      <c r="AD11" s="142" t="str" cm="1">
        <f t="array" aca="1" ref="AD11" ca="1">IF(INDIRECT(ADDRESS(ROW()*3-ROW($M$4)-ROW($F$4)+2,COLUMN(J$3)))=0,"",INDIRECT(ADDRESS(ROW()*3-ROW($M$4)-ROW($F$4)+2,COLUMN(J$3))))</f>
        <v/>
      </c>
      <c r="AE11" s="171" t="str" cm="1">
        <f t="array" aca="1" ref="AE11" ca="1">IF(INDIRECT(ADDRESS(ROW()*3-ROW($M$4)-ROW($F$4)+2,COLUMN(K$3)))=0,"",INDIRECT(ADDRESS(ROW()*3-ROW($M$4)-ROW($F$4)+2,COLUMN(K$3))))</f>
        <v/>
      </c>
    </row>
    <row r="12" spans="1:31" ht="15" thickBot="1">
      <c r="A12" s="119" t="s">
        <v>10</v>
      </c>
      <c r="B12" s="212">
        <v>2.565E-4</v>
      </c>
      <c r="C12" s="255"/>
      <c r="D12" s="255"/>
      <c r="E12" s="258"/>
      <c r="F12" s="119" t="s">
        <v>10</v>
      </c>
      <c r="G12" s="181">
        <v>8.7507999999999999</v>
      </c>
      <c r="H12" s="182">
        <v>2.8563999999999998</v>
      </c>
      <c r="I12" s="182">
        <v>5.7656000000000001</v>
      </c>
      <c r="J12" s="182">
        <v>0.1288</v>
      </c>
      <c r="K12" s="177">
        <v>8.0159000000000002</v>
      </c>
      <c r="L12" s="111"/>
      <c r="M12" s="120">
        <f t="shared" si="0"/>
        <v>2026</v>
      </c>
      <c r="N12" s="121" t="s">
        <v>33</v>
      </c>
      <c r="O12" s="122" t="s">
        <v>34</v>
      </c>
      <c r="P12" s="123" t="str" cm="1">
        <f t="array" aca="1" ref="P12" ca="1">IF(INDIRECT(ADDRESS(ROW()*3-ROW($M$4)-ROW($F$4),COLUMN($E$2)))=0,"",INDIRECT(ADDRESS(ROW()*3-ROW($M$4)-ROW($F$4),COLUMN($E$2))))</f>
        <v/>
      </c>
      <c r="Q12" s="124" t="str" cm="1">
        <f t="array" aca="1" ref="Q12" ca="1">IF(INDIRECT(ADDRESS(ROW()*3-ROW($M$4)-ROW($F$4),COLUMN(G$3)))=0,"",INDIRECT(ADDRESS(ROW()*3-ROW($M$4)-ROW($F$4),COLUMN(G$3))))</f>
        <v/>
      </c>
      <c r="R12" s="125" t="str" cm="1">
        <f t="array" aca="1" ref="R12" ca="1">IF(INDIRECT(ADDRESS(ROW()*3-ROW($M$4)-ROW($F$4),COLUMN(H$3)))=0,"",INDIRECT(ADDRESS(ROW()*3-ROW($M$4)-ROW($F$4),COLUMN(H$3))))</f>
        <v/>
      </c>
      <c r="S12" s="125" t="str" cm="1">
        <f t="array" aca="1" ref="S12" ca="1">IF(INDIRECT(ADDRESS(ROW()*3-ROW($M$4)-ROW($F$4),COLUMN(I$3)))=0,"",INDIRECT(ADDRESS(ROW()*3-ROW($M$4)-ROW($F$4),COLUMN(I$3))))</f>
        <v/>
      </c>
      <c r="T12" s="142" t="str" cm="1">
        <f t="array" aca="1" ref="T12" ca="1">IF(INDIRECT(ADDRESS(ROW()*3-ROW($M$4)-ROW($F$4),COLUMN(J$3)))=0,"",INDIRECT(ADDRESS(ROW()*3-ROW($M$4)-ROW($F$4),COLUMN(J$3))))</f>
        <v/>
      </c>
      <c r="U12" s="171" t="str" cm="1">
        <f t="array" aca="1" ref="U12" ca="1">IF(INDIRECT(ADDRESS(ROW()*3-ROW($M$4)-ROW($F$4),COLUMN(K$3)))=0,"",INDIRECT(ADDRESS(ROW()*3-ROW($M$4)-ROW($F$4),COLUMN(K$3))))</f>
        <v/>
      </c>
      <c r="V12" s="124" t="str" cm="1">
        <f t="array" aca="1" ref="V12" ca="1">IF(INDIRECT(ADDRESS(ROW()*3-ROW($M$4)-ROW($F$4)+1,COLUMN(G$3)))=0,"",INDIRECT(ADDRESS(ROW()*3-ROW($M$4)-ROW($F$4)+1,COLUMN(G$3))))</f>
        <v/>
      </c>
      <c r="W12" s="125" t="str" cm="1">
        <f t="array" aca="1" ref="W12" ca="1">IF(INDIRECT(ADDRESS(ROW()*3-ROW($M$4)-ROW($F$4)+1,COLUMN(H$3)))=0,"",INDIRECT(ADDRESS(ROW()*3-ROW($M$4)-ROW($F$4)+1,COLUMN(H$3))))</f>
        <v/>
      </c>
      <c r="X12" s="125" t="str" cm="1">
        <f t="array" aca="1" ref="X12" ca="1">IF(INDIRECT(ADDRESS(ROW()*3-ROW($M$4)-ROW($F$4)+1,COLUMN(I$3)))=0,"",INDIRECT(ADDRESS(ROW()*3-ROW($M$4)-ROW($F$4)+1,COLUMN(I$3))))</f>
        <v/>
      </c>
      <c r="Y12" s="142" t="str" cm="1">
        <f t="array" aca="1" ref="Y12" ca="1">IF(INDIRECT(ADDRESS(ROW()*3-ROW($M$4)-ROW($F$4)+1,COLUMN(J$3)))=0,"",INDIRECT(ADDRESS(ROW()*3-ROW($M$4)-ROW($F$4)+1,COLUMN(J$3))))</f>
        <v/>
      </c>
      <c r="Z12" s="171" t="str" cm="1">
        <f t="array" aca="1" ref="Z12" ca="1">IF(INDIRECT(ADDRESS(ROW()*3-ROW($M$4)-ROW($F$4)+1,COLUMN(K$3)))=0,"",INDIRECT(ADDRESS(ROW()*3-ROW($M$4)-ROW($F$4)+1,COLUMN(K$3))))</f>
        <v/>
      </c>
      <c r="AA12" s="124" t="str" cm="1">
        <f t="array" aca="1" ref="AA12" ca="1">IF(INDIRECT(ADDRESS(ROW()*3-ROW($M$4)-ROW($F$4)+2,COLUMN(G$3)))=0,"",INDIRECT(ADDRESS(ROW()*3-ROW($M$4)-ROW($F$4)+2,COLUMN(G$3))))</f>
        <v/>
      </c>
      <c r="AB12" s="125" t="str" cm="1">
        <f t="array" aca="1" ref="AB12" ca="1">IF(INDIRECT(ADDRESS(ROW()*3-ROW($M$4)-ROW($F$4)+2,COLUMN(H$3)))=0,"",INDIRECT(ADDRESS(ROW()*3-ROW($M$4)-ROW($F$4)+2,COLUMN(H$3))))</f>
        <v/>
      </c>
      <c r="AC12" s="125" t="str" cm="1">
        <f t="array" aca="1" ref="AC12" ca="1">IF(INDIRECT(ADDRESS(ROW()*3-ROW($M$4)-ROW($F$4)+2,COLUMN(I$3)))=0,"",INDIRECT(ADDRESS(ROW()*3-ROW($M$4)-ROW($F$4)+2,COLUMN(I$3))))</f>
        <v/>
      </c>
      <c r="AD12" s="142" t="str" cm="1">
        <f t="array" aca="1" ref="AD12" ca="1">IF(INDIRECT(ADDRESS(ROW()*3-ROW($M$4)-ROW($F$4)+2,COLUMN(J$3)))=0,"",INDIRECT(ADDRESS(ROW()*3-ROW($M$4)-ROW($F$4)+2,COLUMN(J$3))))</f>
        <v/>
      </c>
      <c r="AE12" s="171" t="str" cm="1">
        <f t="array" aca="1" ref="AE12" ca="1">IF(INDIRECT(ADDRESS(ROW()*3-ROW($M$4)-ROW($F$4)+2,COLUMN(K$3)))=0,"",INDIRECT(ADDRESS(ROW()*3-ROW($M$4)-ROW($F$4)+2,COLUMN(K$3))))</f>
        <v/>
      </c>
    </row>
    <row r="13" spans="1:31" ht="15" thickBot="1">
      <c r="A13" s="119" t="s">
        <v>8</v>
      </c>
      <c r="B13" s="212">
        <v>2.4719999999999999E-4</v>
      </c>
      <c r="C13" s="253" t="s">
        <v>28</v>
      </c>
      <c r="D13" s="253" t="s">
        <v>29</v>
      </c>
      <c r="E13" s="260">
        <v>621.39</v>
      </c>
      <c r="F13" s="119" t="s">
        <v>8</v>
      </c>
      <c r="G13" s="181">
        <v>7.9447999999999999</v>
      </c>
      <c r="H13" s="182">
        <v>2.5190999999999999</v>
      </c>
      <c r="I13" s="182">
        <v>5.3197000000000001</v>
      </c>
      <c r="J13" s="182">
        <v>0.106</v>
      </c>
      <c r="K13" s="177">
        <v>7.1135999999999999</v>
      </c>
      <c r="L13" s="111"/>
      <c r="M13" s="120">
        <f t="shared" si="0"/>
        <v>2026</v>
      </c>
      <c r="N13" s="121" t="s">
        <v>34</v>
      </c>
      <c r="O13" s="122" t="s">
        <v>35</v>
      </c>
      <c r="P13" s="123" t="str" cm="1">
        <f t="array" aca="1" ref="P13" ca="1">IF(INDIRECT(ADDRESS(ROW()*3-ROW($M$4)-ROW($F$4),COLUMN($E$2)))=0,"",INDIRECT(ADDRESS(ROW()*3-ROW($M$4)-ROW($F$4),COLUMN($E$2))))</f>
        <v/>
      </c>
      <c r="Q13" s="124" t="str" cm="1">
        <f t="array" aca="1" ref="Q13" ca="1">IF(INDIRECT(ADDRESS(ROW()*3-ROW($M$4)-ROW($F$4),COLUMN(G$3)))=0,"",INDIRECT(ADDRESS(ROW()*3-ROW($M$4)-ROW($F$4),COLUMN(G$3))))</f>
        <v/>
      </c>
      <c r="R13" s="125" t="str" cm="1">
        <f t="array" aca="1" ref="R13" ca="1">IF(INDIRECT(ADDRESS(ROW()*3-ROW($M$4)-ROW($F$4),COLUMN(H$3)))=0,"",INDIRECT(ADDRESS(ROW()*3-ROW($M$4)-ROW($F$4),COLUMN(H$3))))</f>
        <v/>
      </c>
      <c r="S13" s="125" t="str" cm="1">
        <f t="array" aca="1" ref="S13" ca="1">IF(INDIRECT(ADDRESS(ROW()*3-ROW($M$4)-ROW($F$4),COLUMN(I$3)))=0,"",INDIRECT(ADDRESS(ROW()*3-ROW($M$4)-ROW($F$4),COLUMN(I$3))))</f>
        <v/>
      </c>
      <c r="T13" s="142" t="str" cm="1">
        <f t="array" aca="1" ref="T13" ca="1">IF(INDIRECT(ADDRESS(ROW()*3-ROW($M$4)-ROW($F$4),COLUMN(J$3)))=0,"",INDIRECT(ADDRESS(ROW()*3-ROW($M$4)-ROW($F$4),COLUMN(J$3))))</f>
        <v/>
      </c>
      <c r="U13" s="171" t="str" cm="1">
        <f t="array" aca="1" ref="U13" ca="1">IF(INDIRECT(ADDRESS(ROW()*3-ROW($M$4)-ROW($F$4),COLUMN(K$3)))=0,"",INDIRECT(ADDRESS(ROW()*3-ROW($M$4)-ROW($F$4),COLUMN(K$3))))</f>
        <v/>
      </c>
      <c r="V13" s="124" t="str" cm="1">
        <f t="array" aca="1" ref="V13" ca="1">IF(INDIRECT(ADDRESS(ROW()*3-ROW($M$4)-ROW($F$4)+1,COLUMN(G$3)))=0,"",INDIRECT(ADDRESS(ROW()*3-ROW($M$4)-ROW($F$4)+1,COLUMN(G$3))))</f>
        <v/>
      </c>
      <c r="W13" s="125" t="str" cm="1">
        <f t="array" aca="1" ref="W13" ca="1">IF(INDIRECT(ADDRESS(ROW()*3-ROW($M$4)-ROW($F$4)+1,COLUMN(H$3)))=0,"",INDIRECT(ADDRESS(ROW()*3-ROW($M$4)-ROW($F$4)+1,COLUMN(H$3))))</f>
        <v/>
      </c>
      <c r="X13" s="125" t="str" cm="1">
        <f t="array" aca="1" ref="X13" ca="1">IF(INDIRECT(ADDRESS(ROW()*3-ROW($M$4)-ROW($F$4)+1,COLUMN(I$3)))=0,"",INDIRECT(ADDRESS(ROW()*3-ROW($M$4)-ROW($F$4)+1,COLUMN(I$3))))</f>
        <v/>
      </c>
      <c r="Y13" s="142" t="str" cm="1">
        <f t="array" aca="1" ref="Y13" ca="1">IF(INDIRECT(ADDRESS(ROW()*3-ROW($M$4)-ROW($F$4)+1,COLUMN(J$3)))=0,"",INDIRECT(ADDRESS(ROW()*3-ROW($M$4)-ROW($F$4)+1,COLUMN(J$3))))</f>
        <v/>
      </c>
      <c r="Z13" s="171" t="str" cm="1">
        <f t="array" aca="1" ref="Z13" ca="1">IF(INDIRECT(ADDRESS(ROW()*3-ROW($M$4)-ROW($F$4)+1,COLUMN(K$3)))=0,"",INDIRECT(ADDRESS(ROW()*3-ROW($M$4)-ROW($F$4)+1,COLUMN(K$3))))</f>
        <v/>
      </c>
      <c r="AA13" s="124" t="str" cm="1">
        <f t="array" aca="1" ref="AA13" ca="1">IF(INDIRECT(ADDRESS(ROW()*3-ROW($M$4)-ROW($F$4)+2,COLUMN(G$3)))=0,"",INDIRECT(ADDRESS(ROW()*3-ROW($M$4)-ROW($F$4)+2,COLUMN(G$3))))</f>
        <v/>
      </c>
      <c r="AB13" s="125" t="str" cm="1">
        <f t="array" aca="1" ref="AB13" ca="1">IF(INDIRECT(ADDRESS(ROW()*3-ROW($M$4)-ROW($F$4)+2,COLUMN(H$3)))=0,"",INDIRECT(ADDRESS(ROW()*3-ROW($M$4)-ROW($F$4)+2,COLUMN(H$3))))</f>
        <v/>
      </c>
      <c r="AC13" s="125" t="str" cm="1">
        <f t="array" aca="1" ref="AC13" ca="1">IF(INDIRECT(ADDRESS(ROW()*3-ROW($M$4)-ROW($F$4)+2,COLUMN(I$3)))=0,"",INDIRECT(ADDRESS(ROW()*3-ROW($M$4)-ROW($F$4)+2,COLUMN(I$3))))</f>
        <v/>
      </c>
      <c r="AD13" s="142" t="str" cm="1">
        <f t="array" aca="1" ref="AD13" ca="1">IF(INDIRECT(ADDRESS(ROW()*3-ROW($M$4)-ROW($F$4)+2,COLUMN(J$3)))=0,"",INDIRECT(ADDRESS(ROW()*3-ROW($M$4)-ROW($F$4)+2,COLUMN(J$3))))</f>
        <v/>
      </c>
      <c r="AE13" s="171" t="str" cm="1">
        <f t="array" aca="1" ref="AE13" ca="1">IF(INDIRECT(ADDRESS(ROW()*3-ROW($M$4)-ROW($F$4)+2,COLUMN(K$3)))=0,"",INDIRECT(ADDRESS(ROW()*3-ROW($M$4)-ROW($F$4)+2,COLUMN(K$3))))</f>
        <v/>
      </c>
    </row>
    <row r="14" spans="1:31" ht="15" thickBot="1">
      <c r="A14" s="119" t="s">
        <v>9</v>
      </c>
      <c r="B14" s="212">
        <v>2.5169999999999999E-4</v>
      </c>
      <c r="C14" s="254"/>
      <c r="D14" s="254"/>
      <c r="E14" s="261"/>
      <c r="F14" s="119" t="s">
        <v>9</v>
      </c>
      <c r="G14" s="181">
        <v>8.0893999999999995</v>
      </c>
      <c r="H14" s="182">
        <v>2.5648</v>
      </c>
      <c r="I14" s="182">
        <v>5.4165999999999999</v>
      </c>
      <c r="J14" s="182">
        <v>0.108</v>
      </c>
      <c r="K14" s="177">
        <v>7.2553000000000001</v>
      </c>
      <c r="L14" s="111"/>
      <c r="M14" s="120">
        <f t="shared" si="0"/>
        <v>2026</v>
      </c>
      <c r="N14" s="121" t="s">
        <v>35</v>
      </c>
      <c r="O14" s="122" t="s">
        <v>36</v>
      </c>
      <c r="P14" s="123" t="str" cm="1">
        <f t="array" aca="1" ref="P14" ca="1">IF(INDIRECT(ADDRESS(ROW()*3-ROW($M$4)-ROW($F$4),COLUMN($E$2)))=0,"",INDIRECT(ADDRESS(ROW()*3-ROW($M$4)-ROW($F$4),COLUMN($E$2))))</f>
        <v/>
      </c>
      <c r="Q14" s="124" t="str" cm="1">
        <f t="array" aca="1" ref="Q14" ca="1">IF(INDIRECT(ADDRESS(ROW()*3-ROW($M$4)-ROW($F$4),COLUMN(G$3)))=0,"",INDIRECT(ADDRESS(ROW()*3-ROW($M$4)-ROW($F$4),COLUMN(G$3))))</f>
        <v/>
      </c>
      <c r="R14" s="125" t="str" cm="1">
        <f t="array" aca="1" ref="R14" ca="1">IF(INDIRECT(ADDRESS(ROW()*3-ROW($M$4)-ROW($F$4),COLUMN(H$3)))=0,"",INDIRECT(ADDRESS(ROW()*3-ROW($M$4)-ROW($F$4),COLUMN(H$3))))</f>
        <v/>
      </c>
      <c r="S14" s="125" t="str" cm="1">
        <f t="array" aca="1" ref="S14" ca="1">IF(INDIRECT(ADDRESS(ROW()*3-ROW($M$4)-ROW($F$4),COLUMN(I$3)))=0,"",INDIRECT(ADDRESS(ROW()*3-ROW($M$4)-ROW($F$4),COLUMN(I$3))))</f>
        <v/>
      </c>
      <c r="T14" s="142" t="str" cm="1">
        <f t="array" aca="1" ref="T14" ca="1">IF(INDIRECT(ADDRESS(ROW()*3-ROW($M$4)-ROW($F$4),COLUMN(J$3)))=0,"",INDIRECT(ADDRESS(ROW()*3-ROW($M$4)-ROW($F$4),COLUMN(J$3))))</f>
        <v/>
      </c>
      <c r="U14" s="171" t="str" cm="1">
        <f t="array" aca="1" ref="U14" ca="1">IF(INDIRECT(ADDRESS(ROW()*3-ROW($M$4)-ROW($F$4),COLUMN(K$3)))=0,"",INDIRECT(ADDRESS(ROW()*3-ROW($M$4)-ROW($F$4),COLUMN(K$3))))</f>
        <v/>
      </c>
      <c r="V14" s="124" t="str" cm="1">
        <f t="array" aca="1" ref="V14" ca="1">IF(INDIRECT(ADDRESS(ROW()*3-ROW($M$4)-ROW($F$4)+1,COLUMN(G$3)))=0,"",INDIRECT(ADDRESS(ROW()*3-ROW($M$4)-ROW($F$4)+1,COLUMN(G$3))))</f>
        <v/>
      </c>
      <c r="W14" s="125" t="str" cm="1">
        <f t="array" aca="1" ref="W14" ca="1">IF(INDIRECT(ADDRESS(ROW()*3-ROW($M$4)-ROW($F$4)+1,COLUMN(H$3)))=0,"",INDIRECT(ADDRESS(ROW()*3-ROW($M$4)-ROW($F$4)+1,COLUMN(H$3))))</f>
        <v/>
      </c>
      <c r="X14" s="125" t="str" cm="1">
        <f t="array" aca="1" ref="X14" ca="1">IF(INDIRECT(ADDRESS(ROW()*3-ROW($M$4)-ROW($F$4)+1,COLUMN(I$3)))=0,"",INDIRECT(ADDRESS(ROW()*3-ROW($M$4)-ROW($F$4)+1,COLUMN(I$3))))</f>
        <v/>
      </c>
      <c r="Y14" s="142" t="str" cm="1">
        <f t="array" aca="1" ref="Y14" ca="1">IF(INDIRECT(ADDRESS(ROW()*3-ROW($M$4)-ROW($F$4)+1,COLUMN(J$3)))=0,"",INDIRECT(ADDRESS(ROW()*3-ROW($M$4)-ROW($F$4)+1,COLUMN(J$3))))</f>
        <v/>
      </c>
      <c r="Z14" s="164" t="str" cm="1">
        <f t="array" aca="1" ref="Z14" ca="1">IF(INDIRECT(ADDRESS(ROW()*3-ROW($M$4)-ROW($F$4)+1,COLUMN(K$3)))=0,"",INDIRECT(ADDRESS(ROW()*3-ROW($M$4)-ROW($F$4)+1,COLUMN(K$3))))</f>
        <v/>
      </c>
      <c r="AA14" s="124" t="str" cm="1">
        <f t="array" aca="1" ref="AA14" ca="1">IF(INDIRECT(ADDRESS(ROW()*3-ROW($M$4)-ROW($F$4)+2,COLUMN(G$3)))=0,"",INDIRECT(ADDRESS(ROW()*3-ROW($M$4)-ROW($F$4)+2,COLUMN(G$3))))</f>
        <v/>
      </c>
      <c r="AB14" s="125" t="str" cm="1">
        <f t="array" aca="1" ref="AB14" ca="1">IF(INDIRECT(ADDRESS(ROW()*3-ROW($M$4)-ROW($F$4)+2,COLUMN(H$3)))=0,"",INDIRECT(ADDRESS(ROW()*3-ROW($M$4)-ROW($F$4)+2,COLUMN(H$3))))</f>
        <v/>
      </c>
      <c r="AC14" s="125" t="str" cm="1">
        <f t="array" aca="1" ref="AC14" ca="1">IF(INDIRECT(ADDRESS(ROW()*3-ROW($M$4)-ROW($F$4)+2,COLUMN(I$3)))=0,"",INDIRECT(ADDRESS(ROW()*3-ROW($M$4)-ROW($F$4)+2,COLUMN(I$3))))</f>
        <v/>
      </c>
      <c r="AD14" s="142" t="str" cm="1">
        <f t="array" aca="1" ref="AD14" ca="1">IF(INDIRECT(ADDRESS(ROW()*3-ROW($M$4)-ROW($F$4)+2,COLUMN(J$3)))=0,"",INDIRECT(ADDRESS(ROW()*3-ROW($M$4)-ROW($F$4)+2,COLUMN(J$3))))</f>
        <v/>
      </c>
      <c r="AE14" s="171" t="str" cm="1">
        <f t="array" aca="1" ref="AE14" ca="1">IF(INDIRECT(ADDRESS(ROW()*3-ROW($M$4)-ROW($F$4)+2,COLUMN(K$3)))=0,"",INDIRECT(ADDRESS(ROW()*3-ROW($M$4)-ROW($F$4)+2,COLUMN(K$3))))</f>
        <v/>
      </c>
    </row>
    <row r="15" spans="1:31" ht="15" thickBot="1">
      <c r="A15" s="119" t="s">
        <v>10</v>
      </c>
      <c r="B15" s="212">
        <v>2.565E-4</v>
      </c>
      <c r="C15" s="255"/>
      <c r="D15" s="255"/>
      <c r="E15" s="262"/>
      <c r="F15" s="119" t="s">
        <v>10</v>
      </c>
      <c r="G15" s="181">
        <v>8.2437000000000005</v>
      </c>
      <c r="H15" s="182">
        <v>2.6137999999999999</v>
      </c>
      <c r="I15" s="182">
        <v>5.5198999999999998</v>
      </c>
      <c r="J15" s="182">
        <v>0.11</v>
      </c>
      <c r="K15" s="177">
        <v>7.4165000000000001</v>
      </c>
      <c r="L15" s="111"/>
      <c r="M15" s="120">
        <f t="shared" si="0"/>
        <v>2026</v>
      </c>
      <c r="N15" s="121" t="s">
        <v>36</v>
      </c>
      <c r="O15" s="122" t="s">
        <v>37</v>
      </c>
      <c r="P15" s="123" t="str" cm="1">
        <f t="array" aca="1" ref="P15" ca="1">IF(INDIRECT(ADDRESS(ROW()*3-ROW($M$4)-ROW($F$4),COLUMN($E$2)))=0,"",INDIRECT(ADDRESS(ROW()*3-ROW($M$4)-ROW($F$4),COLUMN($E$2))))</f>
        <v/>
      </c>
      <c r="Q15" s="124" t="str" cm="1">
        <f t="array" aca="1" ref="Q15" ca="1">IF(INDIRECT(ADDRESS(ROW()*3-ROW($M$4)-ROW($F$4),COLUMN(G$3)))=0,"",INDIRECT(ADDRESS(ROW()*3-ROW($M$4)-ROW($F$4),COLUMN(G$3))))</f>
        <v/>
      </c>
      <c r="R15" s="125" t="str" cm="1">
        <f t="array" aca="1" ref="R15" ca="1">IF(INDIRECT(ADDRESS(ROW()*3-ROW($M$4)-ROW($F$4),COLUMN(H$3)))=0,"",INDIRECT(ADDRESS(ROW()*3-ROW($M$4)-ROW($F$4),COLUMN(H$3))))</f>
        <v/>
      </c>
      <c r="S15" s="125" t="str" cm="1">
        <f t="array" aca="1" ref="S15" ca="1">IF(INDIRECT(ADDRESS(ROW()*3-ROW($M$4)-ROW($F$4),COLUMN(I$3)))=0,"",INDIRECT(ADDRESS(ROW()*3-ROW($M$4)-ROW($F$4),COLUMN(I$3))))</f>
        <v/>
      </c>
      <c r="T15" s="142" t="str" cm="1">
        <f t="array" aca="1" ref="T15" ca="1">IF(INDIRECT(ADDRESS(ROW()*3-ROW($M$4)-ROW($F$4),COLUMN(J$3)))=0,"",INDIRECT(ADDRESS(ROW()*3-ROW($M$4)-ROW($F$4),COLUMN(J$3))))</f>
        <v/>
      </c>
      <c r="U15" s="171" t="str" cm="1">
        <f t="array" aca="1" ref="U15" ca="1">IF(INDIRECT(ADDRESS(ROW()*3-ROW($M$4)-ROW($F$4),COLUMN(K$3)))=0,"",INDIRECT(ADDRESS(ROW()*3-ROW($M$4)-ROW($F$4),COLUMN(K$3))))</f>
        <v/>
      </c>
      <c r="V15" s="124" t="str" cm="1">
        <f t="array" aca="1" ref="V15" ca="1">IF(INDIRECT(ADDRESS(ROW()*3-ROW($M$4)-ROW($F$4)+1,COLUMN(G$3)))=0,"",INDIRECT(ADDRESS(ROW()*3-ROW($M$4)-ROW($F$4)+1,COLUMN(G$3))))</f>
        <v/>
      </c>
      <c r="W15" s="125" t="str" cm="1">
        <f t="array" aca="1" ref="W15" ca="1">IF(INDIRECT(ADDRESS(ROW()*3-ROW($M$4)-ROW($F$4)+1,COLUMN(H$3)))=0,"",INDIRECT(ADDRESS(ROW()*3-ROW($M$4)-ROW($F$4)+1,COLUMN(H$3))))</f>
        <v/>
      </c>
      <c r="X15" s="125" t="str" cm="1">
        <f t="array" aca="1" ref="X15" ca="1">IF(INDIRECT(ADDRESS(ROW()*3-ROW($M$4)-ROW($F$4)+1,COLUMN(I$3)))=0,"",INDIRECT(ADDRESS(ROW()*3-ROW($M$4)-ROW($F$4)+1,COLUMN(I$3))))</f>
        <v/>
      </c>
      <c r="Y15" s="142" t="str" cm="1">
        <f t="array" aca="1" ref="Y15" ca="1">IF(INDIRECT(ADDRESS(ROW()*3-ROW($M$4)-ROW($F$4)+1,COLUMN(J$3)))=0,"",INDIRECT(ADDRESS(ROW()*3-ROW($M$4)-ROW($F$4)+1,COLUMN(J$3))))</f>
        <v/>
      </c>
      <c r="Z15" s="171" t="str" cm="1">
        <f t="array" aca="1" ref="Z15" ca="1">IF(INDIRECT(ADDRESS(ROW()*3-ROW($M$4)-ROW($F$4)+1,COLUMN(K$3)))=0,"",INDIRECT(ADDRESS(ROW()*3-ROW($M$4)-ROW($F$4)+1,COLUMN(K$3))))</f>
        <v/>
      </c>
      <c r="AA15" s="124" t="str" cm="1">
        <f t="array" aca="1" ref="AA15" ca="1">IF(INDIRECT(ADDRESS(ROW()*3-ROW($M$4)-ROW($F$4)+2,COLUMN(G$3)))=0,"",INDIRECT(ADDRESS(ROW()*3-ROW($M$4)-ROW($F$4)+2,COLUMN(G$3))))</f>
        <v/>
      </c>
      <c r="AB15" s="125" t="str" cm="1">
        <f t="array" aca="1" ref="AB15" ca="1">IF(INDIRECT(ADDRESS(ROW()*3-ROW($M$4)-ROW($F$4)+2,COLUMN(H$3)))=0,"",INDIRECT(ADDRESS(ROW()*3-ROW($M$4)-ROW($F$4)+2,COLUMN(H$3))))</f>
        <v/>
      </c>
      <c r="AC15" s="125" t="str" cm="1">
        <f t="array" aca="1" ref="AC15" ca="1">IF(INDIRECT(ADDRESS(ROW()*3-ROW($M$4)-ROW($F$4)+2,COLUMN(I$3)))=0,"",INDIRECT(ADDRESS(ROW()*3-ROW($M$4)-ROW($F$4)+2,COLUMN(I$3))))</f>
        <v/>
      </c>
      <c r="AD15" s="142" t="str" cm="1">
        <f t="array" aca="1" ref="AD15" ca="1">IF(INDIRECT(ADDRESS(ROW()*3-ROW($M$4)-ROW($F$4)+2,COLUMN(J$3)))=0,"",INDIRECT(ADDRESS(ROW()*3-ROW($M$4)-ROW($F$4)+2,COLUMN(J$3))))</f>
        <v/>
      </c>
      <c r="AE15" s="171" t="str" cm="1">
        <f t="array" aca="1" ref="AE15" ca="1">IF(INDIRECT(ADDRESS(ROW()*3-ROW($M$4)-ROW($F$4)+2,COLUMN(K$3)))=0,"",INDIRECT(ADDRESS(ROW()*3-ROW($M$4)-ROW($F$4)+2,COLUMN(K$3))))</f>
        <v/>
      </c>
    </row>
    <row r="16" spans="1:31" ht="15" thickBot="1">
      <c r="A16" s="119" t="s">
        <v>8</v>
      </c>
      <c r="B16" s="188">
        <v>2.5085E-4</v>
      </c>
      <c r="C16" s="253" t="s">
        <v>29</v>
      </c>
      <c r="D16" s="253" t="s">
        <v>30</v>
      </c>
      <c r="E16" s="256">
        <v>701.74</v>
      </c>
      <c r="F16" s="119" t="s">
        <v>8</v>
      </c>
      <c r="G16" s="181">
        <v>2.5520999999999998</v>
      </c>
      <c r="H16" s="182">
        <v>1.6738999999999999</v>
      </c>
      <c r="I16" s="182">
        <v>0.86</v>
      </c>
      <c r="J16" s="182">
        <v>1.8200000000000001E-2</v>
      </c>
      <c r="K16" s="177">
        <v>2.2744</v>
      </c>
      <c r="L16" s="111"/>
      <c r="M16" s="126">
        <f t="shared" si="0"/>
        <v>2026</v>
      </c>
      <c r="N16" s="127" t="s">
        <v>37</v>
      </c>
      <c r="O16" s="185">
        <v>45658</v>
      </c>
      <c r="P16" s="128" t="str" cm="1">
        <f t="array" aca="1" ref="P16" ca="1">IF(INDIRECT(ADDRESS(ROW()*3-ROW($M$4)-ROW($F$4),COLUMN($E$2)))=0,"",INDIRECT(ADDRESS(ROW()*3-ROW($M$4)-ROW($F$4),COLUMN($E$2))))</f>
        <v/>
      </c>
      <c r="Q16" s="129" t="str" cm="1">
        <f t="array" aca="1" ref="Q16" ca="1">IF(INDIRECT(ADDRESS(ROW()*3-ROW($M$4)-ROW($F$4),COLUMN(G$3)))=0,"",INDIRECT(ADDRESS(ROW()*3-ROW($M$4)-ROW($F$4),COLUMN(G$3))))</f>
        <v/>
      </c>
      <c r="R16" s="130" t="str" cm="1">
        <f t="array" aca="1" ref="R16" ca="1">IF(INDIRECT(ADDRESS(ROW()*3-ROW($M$4)-ROW($F$4),COLUMN(H$3)))=0,"",INDIRECT(ADDRESS(ROW()*3-ROW($M$4)-ROW($F$4),COLUMN(H$3))))</f>
        <v/>
      </c>
      <c r="S16" s="130" t="str" cm="1">
        <f t="array" aca="1" ref="S16" ca="1">IF(INDIRECT(ADDRESS(ROW()*3-ROW($M$4)-ROW($F$4),COLUMN(I$3)))=0,"",INDIRECT(ADDRESS(ROW()*3-ROW($M$4)-ROW($F$4),COLUMN(I$3))))</f>
        <v/>
      </c>
      <c r="T16" s="143" t="str" cm="1">
        <f t="array" aca="1" ref="T16" ca="1">IF(INDIRECT(ADDRESS(ROW()*3-ROW($M$4)-ROW($F$4),COLUMN(J$3)))=0,"",INDIRECT(ADDRESS(ROW()*3-ROW($M$4)-ROW($F$4),COLUMN(J$3))))</f>
        <v/>
      </c>
      <c r="U16" s="172" t="str" cm="1">
        <f t="array" aca="1" ref="U16" ca="1">IF(INDIRECT(ADDRESS(ROW()*3-ROW($M$4)-ROW($F$4),COLUMN(K$3)))=0,"",INDIRECT(ADDRESS(ROW()*3-ROW($M$4)-ROW($F$4),COLUMN(K$3))))</f>
        <v/>
      </c>
      <c r="V16" s="129" t="str" cm="1">
        <f t="array" aca="1" ref="V16" ca="1">IF(INDIRECT(ADDRESS(ROW()*3-ROW($M$4)-ROW($F$4)+1,COLUMN(G$3)))=0,"",INDIRECT(ADDRESS(ROW()*3-ROW($M$4)-ROW($F$4)+1,COLUMN(G$3))))</f>
        <v/>
      </c>
      <c r="W16" s="130" t="str" cm="1">
        <f t="array" aca="1" ref="W16" ca="1">IF(INDIRECT(ADDRESS(ROW()*3-ROW($M$4)-ROW($F$4)+1,COLUMN(H$3)))=0,"",INDIRECT(ADDRESS(ROW()*3-ROW($M$4)-ROW($F$4)+1,COLUMN(H$3))))</f>
        <v/>
      </c>
      <c r="X16" s="130" t="str" cm="1">
        <f t="array" aca="1" ref="X16" ca="1">IF(INDIRECT(ADDRESS(ROW()*3-ROW($M$4)-ROW($F$4)+1,COLUMN(I$3)))=0,"",INDIRECT(ADDRESS(ROW()*3-ROW($M$4)-ROW($F$4)+1,COLUMN(I$3))))</f>
        <v/>
      </c>
      <c r="Y16" s="143" t="str" cm="1">
        <f t="array" aca="1" ref="Y16" ca="1">IF(INDIRECT(ADDRESS(ROW()*3-ROW($M$4)-ROW($F$4)+1,COLUMN(J$3)))=0,"",INDIRECT(ADDRESS(ROW()*3-ROW($M$4)-ROW($F$4)+1,COLUMN(J$3))))</f>
        <v/>
      </c>
      <c r="Z16" s="172" t="str" cm="1">
        <f t="array" aca="1" ref="Z16" ca="1">IF(INDIRECT(ADDRESS(ROW()*3-ROW($M$4)-ROW($F$4)+1,COLUMN(K$3)))=0,"",INDIRECT(ADDRESS(ROW()*3-ROW($M$4)-ROW($F$4)+1,COLUMN(K$3))))</f>
        <v/>
      </c>
      <c r="AA16" s="129" t="str" cm="1">
        <f t="array" aca="1" ref="AA16" ca="1">IF(INDIRECT(ADDRESS(ROW()*3-ROW($M$4)-ROW($F$4)+2,COLUMN(G$3)))=0,"",INDIRECT(ADDRESS(ROW()*3-ROW($M$4)-ROW($F$4)+2,COLUMN(G$3))))</f>
        <v/>
      </c>
      <c r="AB16" s="130" t="str" cm="1">
        <f t="array" aca="1" ref="AB16" ca="1">IF(INDIRECT(ADDRESS(ROW()*3-ROW($M$4)-ROW($F$4)+2,COLUMN(H$3)))=0,"",INDIRECT(ADDRESS(ROW()*3-ROW($M$4)-ROW($F$4)+2,COLUMN(H$3))))</f>
        <v/>
      </c>
      <c r="AC16" s="130" t="str" cm="1">
        <f t="array" aca="1" ref="AC16" ca="1">IF(INDIRECT(ADDRESS(ROW()*3-ROW($M$4)-ROW($F$4)+2,COLUMN(I$3)))=0,"",INDIRECT(ADDRESS(ROW()*3-ROW($M$4)-ROW($F$4)+2,COLUMN(I$3))))</f>
        <v/>
      </c>
      <c r="AD16" s="143" t="str" cm="1">
        <f t="array" aca="1" ref="AD16" ca="1">IF(INDIRECT(ADDRESS(ROW()*3-ROW($M$4)-ROW($F$4)+2,COLUMN(J$3)))=0,"",INDIRECT(ADDRESS(ROW()*3-ROW($M$4)-ROW($F$4)+2,COLUMN(J$3))))</f>
        <v/>
      </c>
      <c r="AE16" s="172" t="str" cm="1">
        <f t="array" aca="1" ref="AE16" ca="1">IF(INDIRECT(ADDRESS(ROW()*3-ROW($M$4)-ROW($F$4)+2,COLUMN(K$3)))=0,"",INDIRECT(ADDRESS(ROW()*3-ROW($M$4)-ROW($F$4)+2,COLUMN(K$3))))</f>
        <v/>
      </c>
    </row>
    <row r="17" spans="1:30" ht="15" thickBot="1">
      <c r="A17" s="119" t="s">
        <v>9</v>
      </c>
      <c r="B17" s="188">
        <v>2.563E-4</v>
      </c>
      <c r="C17" s="254"/>
      <c r="D17" s="254"/>
      <c r="E17" s="257"/>
      <c r="F17" s="119" t="s">
        <v>9</v>
      </c>
      <c r="G17" s="181">
        <v>2.6076000000000001</v>
      </c>
      <c r="H17" s="182">
        <v>1.7102999999999999</v>
      </c>
      <c r="I17" s="182">
        <v>0.87870000000000004</v>
      </c>
      <c r="J17" s="182">
        <v>1.8599999999999998E-2</v>
      </c>
      <c r="K17" s="177">
        <v>2.3239000000000001</v>
      </c>
      <c r="L17" s="111"/>
      <c r="P17" s="102" t="str" cm="1">
        <f t="array" aca="1" ref="P17" ca="1">IF(INDIRECT(ADDRESS(ROW()*3-ROW($M$4)-ROW($F$4),COLUMN($E$2)))=0,"",INDIRECT(ADDRESS(ROW()*3-ROW($M$4)-ROW($F$4),COLUMN($E$2))))</f>
        <v/>
      </c>
      <c r="Q17" s="102" t="str" cm="1">
        <f t="array" aca="1" ref="Q17" ca="1">IF(INDIRECT(ADDRESS(ROW()*3-ROW($M$4)-ROW($F$4),COLUMN(G$3)))=0,"",INDIRECT(ADDRESS(ROW()*3-ROW($M$4)-ROW($F$4),COLUMN(G$3))))</f>
        <v/>
      </c>
      <c r="R17" s="102" t="str" cm="1">
        <f t="array" aca="1" ref="R17" ca="1">IF(INDIRECT(ADDRESS(ROW()*3-ROW($M$4)-ROW($F$4),COLUMN(H$3)))=0,"",INDIRECT(ADDRESS(ROW()*3-ROW($M$4)-ROW($F$4),COLUMN(H$3))))</f>
        <v/>
      </c>
      <c r="S17" s="102" t="str" cm="1">
        <f t="array" aca="1" ref="S17" ca="1">IF(INDIRECT(ADDRESS(ROW()*3-ROW($M$4)-ROW($F$4),COLUMN(I$3)))=0,"",INDIRECT(ADDRESS(ROW()*3-ROW($M$4)-ROW($F$4),COLUMN(I$3))))</f>
        <v/>
      </c>
      <c r="T17" s="102" t="str" cm="1">
        <f t="array" aca="1" ref="T17" ca="1">IF(INDIRECT(ADDRESS(ROW()*3-ROW($M$4)-ROW($F$4),COLUMN(J$3)))=0,"",INDIRECT(ADDRESS(ROW()*3-ROW($M$4)-ROW($F$4),COLUMN(J$3))))</f>
        <v/>
      </c>
      <c r="V17" s="102" t="str" cm="1">
        <f t="array" aca="1" ref="V17" ca="1">IF(INDIRECT(ADDRESS(ROW()*3-ROW($M$4)-ROW($F$4)+1,COLUMN(G$3)))=0,"",INDIRECT(ADDRESS(ROW()*3-ROW($M$4)-ROW($F$4)+1,COLUMN(G$3))))</f>
        <v/>
      </c>
      <c r="W17" s="102" t="str" cm="1">
        <f t="array" aca="1" ref="W17" ca="1">IF(INDIRECT(ADDRESS(ROW()*3-ROW($M$4)-ROW($F$4)+1,COLUMN(H$3)))=0,"",INDIRECT(ADDRESS(ROW()*3-ROW($M$4)-ROW($F$4)+1,COLUMN(H$3))))</f>
        <v/>
      </c>
      <c r="X17" s="102" t="str" cm="1">
        <f t="array" aca="1" ref="X17" ca="1">IF(INDIRECT(ADDRESS(ROW()*3-ROW($M$4)-ROW($F$4)+1,COLUMN(I$3)))=0,"",INDIRECT(ADDRESS(ROW()*3-ROW($M$4)-ROW($F$4)+1,COLUMN(I$3))))</f>
        <v/>
      </c>
      <c r="Y17" s="102" t="str" cm="1">
        <f t="array" aca="1" ref="Y17" ca="1">IF(INDIRECT(ADDRESS(ROW()*3-ROW($M$4)-ROW($F$4)+1,COLUMN(J$3)))=0,"",INDIRECT(ADDRESS(ROW()*3-ROW($M$4)-ROW($F$4)+1,COLUMN(J$3))))</f>
        <v/>
      </c>
      <c r="AA17" s="102" t="str" cm="1">
        <f t="array" aca="1" ref="AA17" ca="1">IF(INDIRECT(ADDRESS(ROW()*3-ROW($M$4)-ROW($F$4)+2,COLUMN(G$3)))=0,"",INDIRECT(ADDRESS(ROW()*3-ROW($M$4)-ROW($F$4)+2,COLUMN(G$3))))</f>
        <v/>
      </c>
      <c r="AB17" s="102" t="str" cm="1">
        <f t="array" aca="1" ref="AB17" ca="1">IF(INDIRECT(ADDRESS(ROW()*3-ROW($M$4)-ROW($F$4)+2,COLUMN(H$3)))=0,"",INDIRECT(ADDRESS(ROW()*3-ROW($M$4)-ROW($F$4)+2,COLUMN(H$3))))</f>
        <v/>
      </c>
      <c r="AC17" s="102" t="str" cm="1">
        <f t="array" aca="1" ref="AC17" ca="1">IF(INDIRECT(ADDRESS(ROW()*3-ROW($M$4)-ROW($F$4)+2,COLUMN(I$3)))=0,"",INDIRECT(ADDRESS(ROW()*3-ROW($M$4)-ROW($F$4)+2,COLUMN(I$3))))</f>
        <v/>
      </c>
      <c r="AD17" s="102" t="str" cm="1">
        <f t="array" aca="1" ref="AD17" ca="1">IF(INDIRECT(ADDRESS(ROW()*3-ROW($M$4)-ROW($F$4)+2,COLUMN(J$3)))=0,"",INDIRECT(ADDRESS(ROW()*3-ROW($M$4)-ROW($F$4)+2,COLUMN(J$3))))</f>
        <v/>
      </c>
    </row>
    <row r="18" spans="1:30" ht="16" thickBot="1">
      <c r="A18" s="119" t="s">
        <v>10</v>
      </c>
      <c r="B18" s="188">
        <v>2.6244000000000001E-4</v>
      </c>
      <c r="C18" s="255"/>
      <c r="D18" s="255"/>
      <c r="E18" s="258"/>
      <c r="F18" s="119" t="s">
        <v>10</v>
      </c>
      <c r="G18" s="181">
        <v>2.6701000000000001</v>
      </c>
      <c r="H18" s="182">
        <v>1.4608000000000001</v>
      </c>
      <c r="I18" s="182">
        <v>0.89980000000000004</v>
      </c>
      <c r="J18" s="182">
        <v>1.9E-2</v>
      </c>
      <c r="K18" s="177">
        <v>2.3795999999999999</v>
      </c>
      <c r="L18" s="111"/>
      <c r="M18" s="12" t="str">
        <f>"Fuel Price Adjustment " &amp; M4 &amp; " - High Voltage  (c/kWh)"</f>
        <v>Fuel Price Adjustment 2026 - High Voltage  (c/kWh)</v>
      </c>
      <c r="W18" s="12" t="str">
        <f>"Fuel Price Adjustment " &amp; M4 &amp; " - Low Voltage  (c/kWh)"</f>
        <v>Fuel Price Adjustment 2026 - Low Voltage  (c/kWh)</v>
      </c>
    </row>
    <row r="19" spans="1:30" ht="15" thickBot="1">
      <c r="A19" s="119" t="s">
        <v>8</v>
      </c>
      <c r="B19" s="188"/>
      <c r="C19" s="253" t="s">
        <v>30</v>
      </c>
      <c r="D19" s="253" t="s">
        <v>31</v>
      </c>
      <c r="E19" s="260"/>
      <c r="F19" s="119" t="s">
        <v>8</v>
      </c>
      <c r="G19" s="181"/>
      <c r="H19" s="182"/>
      <c r="I19" s="182"/>
      <c r="J19" s="182"/>
      <c r="K19" s="177"/>
      <c r="L19" s="111"/>
    </row>
    <row r="20" spans="1:30" ht="15" thickBot="1">
      <c r="A20" s="119" t="s">
        <v>9</v>
      </c>
      <c r="B20" s="188"/>
      <c r="C20" s="254"/>
      <c r="D20" s="254"/>
      <c r="E20" s="261"/>
      <c r="F20" s="119" t="s">
        <v>9</v>
      </c>
      <c r="G20" s="181"/>
      <c r="H20" s="182"/>
      <c r="I20" s="182"/>
      <c r="J20" s="182"/>
      <c r="K20" s="177"/>
      <c r="L20" s="111"/>
    </row>
    <row r="21" spans="1:30" ht="15" thickBot="1">
      <c r="A21" s="119" t="s">
        <v>10</v>
      </c>
      <c r="B21" s="188"/>
      <c r="C21" s="255"/>
      <c r="D21" s="255"/>
      <c r="E21" s="262"/>
      <c r="F21" s="119" t="s">
        <v>10</v>
      </c>
      <c r="G21" s="181"/>
      <c r="H21" s="182"/>
      <c r="I21" s="182"/>
      <c r="J21" s="182"/>
      <c r="K21" s="177"/>
      <c r="L21" s="111"/>
    </row>
    <row r="22" spans="1:30" ht="15" thickBot="1">
      <c r="A22" s="119" t="s">
        <v>8</v>
      </c>
      <c r="B22" s="188"/>
      <c r="C22" s="253" t="s">
        <v>31</v>
      </c>
      <c r="D22" s="253" t="s">
        <v>32</v>
      </c>
      <c r="E22" s="263"/>
      <c r="F22" s="119" t="s">
        <v>8</v>
      </c>
      <c r="G22" s="181"/>
      <c r="H22" s="182"/>
      <c r="I22" s="182"/>
      <c r="J22" s="182"/>
      <c r="K22" s="177"/>
      <c r="L22" s="111"/>
    </row>
    <row r="23" spans="1:30" ht="15" thickBot="1">
      <c r="A23" s="119" t="s">
        <v>9</v>
      </c>
      <c r="B23" s="188"/>
      <c r="C23" s="254"/>
      <c r="D23" s="254"/>
      <c r="E23" s="257"/>
      <c r="F23" s="119" t="s">
        <v>9</v>
      </c>
      <c r="G23" s="181"/>
      <c r="H23" s="182"/>
      <c r="I23" s="182"/>
      <c r="J23" s="182"/>
      <c r="K23" s="177"/>
      <c r="L23" s="111"/>
    </row>
    <row r="24" spans="1:30" ht="15" thickBot="1">
      <c r="A24" s="119" t="s">
        <v>10</v>
      </c>
      <c r="B24" s="188"/>
      <c r="C24" s="255"/>
      <c r="D24" s="255"/>
      <c r="E24" s="258"/>
      <c r="F24" s="119" t="s">
        <v>10</v>
      </c>
      <c r="G24" s="181"/>
      <c r="H24" s="182"/>
      <c r="I24" s="182"/>
      <c r="J24" s="182"/>
      <c r="K24" s="177"/>
      <c r="L24" s="111"/>
    </row>
    <row r="25" spans="1:30" ht="15" thickBot="1">
      <c r="A25" s="119" t="s">
        <v>8</v>
      </c>
      <c r="B25" s="212"/>
      <c r="C25" s="253" t="s">
        <v>32</v>
      </c>
      <c r="D25" s="253" t="s">
        <v>33</v>
      </c>
      <c r="E25" s="263"/>
      <c r="F25" s="119" t="s">
        <v>8</v>
      </c>
      <c r="G25" s="181"/>
      <c r="H25" s="182"/>
      <c r="I25" s="182"/>
      <c r="J25" s="182"/>
      <c r="K25" s="177"/>
      <c r="L25" s="111"/>
    </row>
    <row r="26" spans="1:30" ht="15" thickBot="1">
      <c r="A26" s="119" t="s">
        <v>9</v>
      </c>
      <c r="B26" s="212"/>
      <c r="C26" s="254"/>
      <c r="D26" s="254"/>
      <c r="E26" s="257"/>
      <c r="F26" s="119" t="s">
        <v>9</v>
      </c>
      <c r="G26" s="181"/>
      <c r="H26" s="182"/>
      <c r="I26" s="182"/>
      <c r="J26" s="182"/>
      <c r="K26" s="177"/>
      <c r="L26" s="111"/>
    </row>
    <row r="27" spans="1:30" ht="15" thickBot="1">
      <c r="A27" s="119" t="s">
        <v>10</v>
      </c>
      <c r="B27" s="212"/>
      <c r="C27" s="255"/>
      <c r="D27" s="255"/>
      <c r="E27" s="258"/>
      <c r="F27" s="119" t="s">
        <v>10</v>
      </c>
      <c r="G27" s="181"/>
      <c r="H27" s="182"/>
      <c r="I27" s="182"/>
      <c r="J27" s="182"/>
      <c r="K27" s="177"/>
      <c r="L27" s="111"/>
    </row>
    <row r="28" spans="1:30" ht="15" thickBot="1">
      <c r="A28" s="119" t="s">
        <v>8</v>
      </c>
      <c r="B28" s="212"/>
      <c r="C28" s="253" t="s">
        <v>33</v>
      </c>
      <c r="D28" s="253" t="s">
        <v>34</v>
      </c>
      <c r="E28" s="263"/>
      <c r="F28" s="119" t="s">
        <v>8</v>
      </c>
      <c r="G28" s="181"/>
      <c r="H28" s="182"/>
      <c r="I28" s="182"/>
      <c r="J28" s="182"/>
      <c r="K28" s="177"/>
      <c r="L28" s="111"/>
    </row>
    <row r="29" spans="1:30" ht="15" thickBot="1">
      <c r="A29" s="119" t="s">
        <v>9</v>
      </c>
      <c r="B29" s="212"/>
      <c r="C29" s="254"/>
      <c r="D29" s="254"/>
      <c r="E29" s="257"/>
      <c r="F29" s="119" t="s">
        <v>9</v>
      </c>
      <c r="G29" s="181"/>
      <c r="H29" s="182"/>
      <c r="I29" s="182"/>
      <c r="J29" s="182"/>
      <c r="K29" s="177"/>
      <c r="L29" s="111"/>
    </row>
    <row r="30" spans="1:30" ht="15" thickBot="1">
      <c r="A30" s="119" t="s">
        <v>10</v>
      </c>
      <c r="B30" s="212"/>
      <c r="C30" s="255"/>
      <c r="D30" s="255"/>
      <c r="E30" s="258"/>
      <c r="F30" s="119" t="s">
        <v>10</v>
      </c>
      <c r="G30" s="181"/>
      <c r="H30" s="182"/>
      <c r="I30" s="182"/>
      <c r="J30" s="182"/>
      <c r="K30" s="177"/>
      <c r="L30" s="111"/>
    </row>
    <row r="31" spans="1:30" ht="15" thickBot="1">
      <c r="A31" s="119" t="s">
        <v>8</v>
      </c>
      <c r="B31" s="212"/>
      <c r="C31" s="253" t="s">
        <v>34</v>
      </c>
      <c r="D31" s="253" t="s">
        <v>35</v>
      </c>
      <c r="E31" s="256"/>
      <c r="F31" s="119" t="s">
        <v>8</v>
      </c>
      <c r="G31" s="181"/>
      <c r="H31" s="182"/>
      <c r="I31" s="182"/>
      <c r="J31" s="182"/>
      <c r="K31" s="177"/>
      <c r="L31" s="111"/>
    </row>
    <row r="32" spans="1:30" ht="15" thickBot="1">
      <c r="A32" s="119" t="s">
        <v>9</v>
      </c>
      <c r="B32" s="212"/>
      <c r="C32" s="254"/>
      <c r="D32" s="254"/>
      <c r="E32" s="257"/>
      <c r="F32" s="119" t="s">
        <v>9</v>
      </c>
      <c r="G32" s="181"/>
      <c r="H32" s="182"/>
      <c r="I32" s="182"/>
      <c r="J32" s="182"/>
      <c r="K32" s="177"/>
      <c r="L32" s="111"/>
    </row>
    <row r="33" spans="1:12" ht="15" thickBot="1">
      <c r="A33" s="119" t="s">
        <v>10</v>
      </c>
      <c r="B33" s="212"/>
      <c r="C33" s="255"/>
      <c r="D33" s="255"/>
      <c r="E33" s="258"/>
      <c r="F33" s="119" t="s">
        <v>10</v>
      </c>
      <c r="G33" s="181"/>
      <c r="H33" s="182"/>
      <c r="I33" s="182"/>
      <c r="J33" s="182"/>
      <c r="K33" s="177"/>
      <c r="L33" s="111"/>
    </row>
    <row r="34" spans="1:12" ht="15" thickBot="1">
      <c r="A34" s="119" t="s">
        <v>8</v>
      </c>
      <c r="B34" s="212"/>
      <c r="C34" s="253" t="s">
        <v>35</v>
      </c>
      <c r="D34" s="253" t="s">
        <v>36</v>
      </c>
      <c r="E34" s="260"/>
      <c r="F34" s="119" t="s">
        <v>8</v>
      </c>
      <c r="G34" s="181"/>
      <c r="H34" s="182"/>
      <c r="I34" s="182"/>
      <c r="J34" s="182"/>
      <c r="K34" s="177"/>
      <c r="L34" s="111"/>
    </row>
    <row r="35" spans="1:12" ht="15" thickBot="1">
      <c r="A35" s="119" t="s">
        <v>9</v>
      </c>
      <c r="B35" s="212"/>
      <c r="C35" s="254"/>
      <c r="D35" s="254"/>
      <c r="E35" s="261"/>
      <c r="F35" s="119" t="s">
        <v>9</v>
      </c>
      <c r="G35" s="181"/>
      <c r="H35" s="182"/>
      <c r="I35" s="182"/>
      <c r="J35" s="182"/>
      <c r="K35" s="177"/>
      <c r="L35" s="111"/>
    </row>
    <row r="36" spans="1:12" ht="15" thickBot="1">
      <c r="A36" s="119" t="s">
        <v>10</v>
      </c>
      <c r="B36" s="212"/>
      <c r="C36" s="255"/>
      <c r="D36" s="255"/>
      <c r="E36" s="262"/>
      <c r="F36" s="119" t="s">
        <v>10</v>
      </c>
      <c r="G36" s="181"/>
      <c r="H36" s="182"/>
      <c r="I36" s="182"/>
      <c r="J36" s="182"/>
      <c r="K36" s="177"/>
      <c r="L36" s="111"/>
    </row>
    <row r="37" spans="1:12" ht="15.75" customHeight="1" thickBot="1">
      <c r="A37" s="119" t="s">
        <v>8</v>
      </c>
      <c r="B37" s="212"/>
      <c r="C37" s="253" t="s">
        <v>36</v>
      </c>
      <c r="D37" s="253" t="s">
        <v>37</v>
      </c>
      <c r="E37" s="256"/>
      <c r="F37" s="119" t="s">
        <v>8</v>
      </c>
      <c r="G37" s="181"/>
      <c r="H37" s="182"/>
      <c r="I37" s="182"/>
      <c r="J37" s="182"/>
      <c r="K37" s="177"/>
      <c r="L37" s="111"/>
    </row>
    <row r="38" spans="1:12" ht="15" thickBot="1">
      <c r="A38" s="119" t="s">
        <v>9</v>
      </c>
      <c r="B38" s="212"/>
      <c r="C38" s="254"/>
      <c r="D38" s="254"/>
      <c r="E38" s="257"/>
      <c r="F38" s="119" t="s">
        <v>9</v>
      </c>
      <c r="G38" s="181"/>
      <c r="H38" s="182"/>
      <c r="I38" s="182"/>
      <c r="J38" s="182"/>
      <c r="K38" s="177"/>
      <c r="L38" s="111"/>
    </row>
    <row r="39" spans="1:12" ht="15" thickBot="1">
      <c r="A39" s="119" t="s">
        <v>10</v>
      </c>
      <c r="B39" s="212"/>
      <c r="C39" s="255"/>
      <c r="D39" s="255"/>
      <c r="E39" s="258"/>
      <c r="F39" s="119" t="s">
        <v>10</v>
      </c>
      <c r="G39" s="181"/>
      <c r="H39" s="182"/>
      <c r="I39" s="182"/>
      <c r="J39" s="182"/>
      <c r="K39" s="177"/>
      <c r="L39" s="111"/>
    </row>
    <row r="40" spans="1:12" ht="15" thickBot="1">
      <c r="A40" s="119" t="s">
        <v>8</v>
      </c>
      <c r="B40" s="212"/>
      <c r="C40" s="253" t="s">
        <v>37</v>
      </c>
      <c r="D40" s="267">
        <v>46023</v>
      </c>
      <c r="E40" s="256"/>
      <c r="F40" s="119" t="s">
        <v>8</v>
      </c>
      <c r="G40" s="181"/>
      <c r="H40" s="182"/>
      <c r="I40" s="182"/>
      <c r="J40" s="182"/>
      <c r="K40" s="180"/>
      <c r="L40" s="111"/>
    </row>
    <row r="41" spans="1:12" ht="15" thickBot="1">
      <c r="A41" s="119" t="s">
        <v>9</v>
      </c>
      <c r="B41" s="212"/>
      <c r="C41" s="254"/>
      <c r="D41" s="254"/>
      <c r="E41" s="257"/>
      <c r="F41" s="119" t="s">
        <v>9</v>
      </c>
      <c r="G41" s="181"/>
      <c r="H41" s="182"/>
      <c r="I41" s="182"/>
      <c r="J41" s="182"/>
      <c r="K41" s="180"/>
      <c r="L41" s="111"/>
    </row>
    <row r="42" spans="1:12" ht="15" thickBot="1">
      <c r="A42" s="119" t="s">
        <v>10</v>
      </c>
      <c r="B42" s="212"/>
      <c r="C42" s="255"/>
      <c r="D42" s="255"/>
      <c r="E42" s="258"/>
      <c r="F42" s="119" t="s">
        <v>10</v>
      </c>
      <c r="G42" s="181"/>
      <c r="H42" s="182"/>
      <c r="I42" s="182"/>
      <c r="J42" s="182"/>
      <c r="K42" s="180"/>
      <c r="L42" s="111"/>
    </row>
    <row r="43" spans="1:12">
      <c r="C43" s="5" t="s">
        <v>4</v>
      </c>
    </row>
  </sheetData>
  <mergeCells count="45">
    <mergeCell ref="AA2:AE2"/>
    <mergeCell ref="G1:J1"/>
    <mergeCell ref="G2:J2"/>
    <mergeCell ref="K2:K3"/>
    <mergeCell ref="Q2:U2"/>
    <mergeCell ref="V2:Z2"/>
    <mergeCell ref="C4:C6"/>
    <mergeCell ref="D4:D6"/>
    <mergeCell ref="E4:E6"/>
    <mergeCell ref="C7:C9"/>
    <mergeCell ref="D7:D9"/>
    <mergeCell ref="E7:E9"/>
    <mergeCell ref="C10:C12"/>
    <mergeCell ref="D10:D12"/>
    <mergeCell ref="E10:E12"/>
    <mergeCell ref="C13:C15"/>
    <mergeCell ref="D13:D15"/>
    <mergeCell ref="E13:E15"/>
    <mergeCell ref="C16:C18"/>
    <mergeCell ref="D16:D18"/>
    <mergeCell ref="E16:E18"/>
    <mergeCell ref="C19:C21"/>
    <mergeCell ref="D19:D21"/>
    <mergeCell ref="E19:E21"/>
    <mergeCell ref="C22:C24"/>
    <mergeCell ref="D22:D24"/>
    <mergeCell ref="E22:E24"/>
    <mergeCell ref="C25:C27"/>
    <mergeCell ref="D25:D27"/>
    <mergeCell ref="E25:E27"/>
    <mergeCell ref="C28:C30"/>
    <mergeCell ref="D28:D30"/>
    <mergeCell ref="E28:E30"/>
    <mergeCell ref="C31:C33"/>
    <mergeCell ref="D31:D33"/>
    <mergeCell ref="E31:E33"/>
    <mergeCell ref="C40:C42"/>
    <mergeCell ref="D40:D42"/>
    <mergeCell ref="E40:E42"/>
    <mergeCell ref="C34:C36"/>
    <mergeCell ref="D34:D36"/>
    <mergeCell ref="E34:E36"/>
    <mergeCell ref="C37:C39"/>
    <mergeCell ref="D37:D39"/>
    <mergeCell ref="E37:E39"/>
  </mergeCell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EA855-20FB-4AC0-9E60-22EEE54B9430}">
  <dimension ref="A1:AA171"/>
  <sheetViews>
    <sheetView tabSelected="1" topLeftCell="B1" zoomScale="90" zoomScaleNormal="90" workbookViewId="0">
      <pane ySplit="3" topLeftCell="A154" activePane="bottomLeft" state="frozen"/>
      <selection pane="bottomLeft" activeCell="T166" sqref="T166"/>
    </sheetView>
  </sheetViews>
  <sheetFormatPr defaultRowHeight="14.5"/>
  <cols>
    <col min="1" max="1" width="8.1796875" customWidth="1"/>
    <col min="2" max="2" width="13.54296875" customWidth="1"/>
    <col min="3" max="3" width="10.81640625" customWidth="1"/>
    <col min="4" max="17" width="9.81640625" customWidth="1"/>
    <col min="18" max="18" width="9.81640625" style="94" customWidth="1"/>
  </cols>
  <sheetData>
    <row r="1" spans="1:18" ht="20.25" customHeight="1" thickBot="1">
      <c r="A1" s="13"/>
      <c r="B1" s="31"/>
      <c r="C1" s="32"/>
      <c r="D1" s="268" t="s">
        <v>14</v>
      </c>
      <c r="E1" s="269"/>
      <c r="F1" s="269"/>
      <c r="G1" s="269"/>
      <c r="H1" s="88"/>
      <c r="I1" s="268" t="s">
        <v>15</v>
      </c>
      <c r="J1" s="269"/>
      <c r="K1" s="269"/>
      <c r="L1" s="269"/>
      <c r="M1" s="88"/>
      <c r="N1" s="232" t="s">
        <v>16</v>
      </c>
      <c r="O1" s="232"/>
      <c r="P1" s="232"/>
      <c r="Q1" s="232"/>
      <c r="R1" s="95"/>
    </row>
    <row r="2" spans="1:18" ht="29.5" thickBot="1">
      <c r="A2" s="43" t="s">
        <v>39</v>
      </c>
      <c r="B2" s="85" t="s">
        <v>42</v>
      </c>
      <c r="C2" s="44" t="s">
        <v>19</v>
      </c>
      <c r="D2" s="79" t="s">
        <v>20</v>
      </c>
      <c r="E2" s="80" t="s">
        <v>21</v>
      </c>
      <c r="F2" s="80" t="s">
        <v>38</v>
      </c>
      <c r="G2" s="80" t="s">
        <v>22</v>
      </c>
      <c r="H2" s="93" t="s">
        <v>43</v>
      </c>
      <c r="I2" s="79" t="s">
        <v>20</v>
      </c>
      <c r="J2" s="80" t="s">
        <v>21</v>
      </c>
      <c r="K2" s="80" t="s">
        <v>38</v>
      </c>
      <c r="L2" s="80" t="s">
        <v>22</v>
      </c>
      <c r="M2" s="93" t="s">
        <v>43</v>
      </c>
      <c r="N2" s="80" t="s">
        <v>20</v>
      </c>
      <c r="O2" s="80" t="s">
        <v>21</v>
      </c>
      <c r="P2" s="80" t="s">
        <v>38</v>
      </c>
      <c r="Q2" s="80" t="s">
        <v>22</v>
      </c>
      <c r="R2" s="93" t="s">
        <v>43</v>
      </c>
    </row>
    <row r="3" spans="1:18" ht="15" thickBot="1">
      <c r="A3" s="45"/>
      <c r="B3" s="45"/>
      <c r="C3" s="46" t="s">
        <v>5</v>
      </c>
      <c r="D3" s="47" t="s">
        <v>6</v>
      </c>
      <c r="E3" s="48" t="s">
        <v>6</v>
      </c>
      <c r="F3" s="48" t="s">
        <v>6</v>
      </c>
      <c r="G3" s="89" t="s">
        <v>6</v>
      </c>
      <c r="H3" s="89" t="s">
        <v>6</v>
      </c>
      <c r="I3" s="47" t="s">
        <v>6</v>
      </c>
      <c r="J3" s="48" t="s">
        <v>6</v>
      </c>
      <c r="K3" s="48" t="s">
        <v>6</v>
      </c>
      <c r="L3" s="89" t="s">
        <v>6</v>
      </c>
      <c r="M3" s="89" t="s">
        <v>6</v>
      </c>
      <c r="N3" s="47" t="s">
        <v>6</v>
      </c>
      <c r="O3" s="48" t="s">
        <v>6</v>
      </c>
      <c r="P3" s="48" t="s">
        <v>6</v>
      </c>
      <c r="Q3" s="89" t="s">
        <v>6</v>
      </c>
      <c r="R3" s="100" t="s">
        <v>6</v>
      </c>
    </row>
    <row r="4" spans="1:18">
      <c r="A4" s="14">
        <v>2013</v>
      </c>
      <c r="B4" s="10" t="s">
        <v>26</v>
      </c>
      <c r="C4" s="49">
        <v>562.1</v>
      </c>
      <c r="D4" s="50">
        <v>6.9718999999999998</v>
      </c>
      <c r="E4" s="51">
        <v>6.1078000000000001</v>
      </c>
      <c r="F4" s="51">
        <v>9.3100000000000002E-2</v>
      </c>
      <c r="G4" s="90">
        <v>0.77100000000000002</v>
      </c>
      <c r="H4" s="57"/>
      <c r="I4" s="53">
        <v>6.9718999999999998</v>
      </c>
      <c r="J4" s="51">
        <v>6.1078000000000001</v>
      </c>
      <c r="K4" s="51">
        <v>9.3100000000000002E-2</v>
      </c>
      <c r="L4" s="90">
        <v>0.77100000000000002</v>
      </c>
      <c r="M4" s="90"/>
      <c r="N4" s="53">
        <v>6.9718999999999998</v>
      </c>
      <c r="O4" s="51">
        <v>6.1078000000000001</v>
      </c>
      <c r="P4" s="51">
        <v>9.3100000000000002E-2</v>
      </c>
      <c r="Q4" s="90">
        <v>0.77100000000000002</v>
      </c>
      <c r="R4" s="52"/>
    </row>
    <row r="5" spans="1:18">
      <c r="A5" s="14">
        <v>2013</v>
      </c>
      <c r="B5" s="10" t="s">
        <v>27</v>
      </c>
      <c r="C5" s="54">
        <v>591.6</v>
      </c>
      <c r="D5" s="55">
        <v>6.9401000000000002</v>
      </c>
      <c r="E5" s="56">
        <v>6.8338100000000006</v>
      </c>
      <c r="F5" s="56">
        <v>9.7600000000000006E-2</v>
      </c>
      <c r="G5" s="91">
        <v>8.6899999999999998E-3</v>
      </c>
      <c r="H5" s="57"/>
      <c r="I5" s="58">
        <v>6.9401000000000002</v>
      </c>
      <c r="J5" s="56">
        <v>6.8338100000000006</v>
      </c>
      <c r="K5" s="56">
        <v>9.7600000000000006E-2</v>
      </c>
      <c r="L5" s="91">
        <v>8.6899999999999998E-3</v>
      </c>
      <c r="M5" s="91"/>
      <c r="N5" s="58">
        <v>6.9401000000000002</v>
      </c>
      <c r="O5" s="56">
        <v>6.8338100000000006</v>
      </c>
      <c r="P5" s="56">
        <v>9.7600000000000006E-2</v>
      </c>
      <c r="Q5" s="91">
        <v>8.6899999999999998E-3</v>
      </c>
      <c r="R5" s="57"/>
    </row>
    <row r="6" spans="1:18">
      <c r="A6" s="14">
        <v>2013</v>
      </c>
      <c r="B6" s="10" t="s">
        <v>28</v>
      </c>
      <c r="C6" s="54">
        <v>602.85</v>
      </c>
      <c r="D6" s="55">
        <v>7.2077999999999998</v>
      </c>
      <c r="E6" s="56">
        <v>7.08094</v>
      </c>
      <c r="F6" s="56">
        <v>0.1202</v>
      </c>
      <c r="G6" s="91">
        <v>6.6600000000000001E-3</v>
      </c>
      <c r="H6" s="57"/>
      <c r="I6" s="58">
        <v>7.2077999999999998</v>
      </c>
      <c r="J6" s="56">
        <v>7.08094</v>
      </c>
      <c r="K6" s="56">
        <v>0.1202</v>
      </c>
      <c r="L6" s="91">
        <v>6.6600000000000001E-3</v>
      </c>
      <c r="M6" s="91"/>
      <c r="N6" s="58">
        <v>7.2077999999999998</v>
      </c>
      <c r="O6" s="56">
        <v>7.08094</v>
      </c>
      <c r="P6" s="56">
        <v>0.1202</v>
      </c>
      <c r="Q6" s="91">
        <v>6.6600000000000001E-3</v>
      </c>
      <c r="R6" s="57"/>
    </row>
    <row r="7" spans="1:18">
      <c r="A7" s="14">
        <v>2013</v>
      </c>
      <c r="B7" s="10" t="s">
        <v>29</v>
      </c>
      <c r="C7" s="54">
        <v>603.95000000000005</v>
      </c>
      <c r="D7" s="55">
        <v>7.234</v>
      </c>
      <c r="E7" s="56">
        <v>6.8734000000000002</v>
      </c>
      <c r="F7" s="56">
        <v>0.1202</v>
      </c>
      <c r="G7" s="91">
        <v>0.2404</v>
      </c>
      <c r="H7" s="57"/>
      <c r="I7" s="58">
        <v>7.234</v>
      </c>
      <c r="J7" s="56">
        <v>6.8734000000000002</v>
      </c>
      <c r="K7" s="56">
        <v>0.1202</v>
      </c>
      <c r="L7" s="91">
        <v>0.2404</v>
      </c>
      <c r="M7" s="91"/>
      <c r="N7" s="58">
        <v>7.234</v>
      </c>
      <c r="O7" s="56">
        <v>6.8734000000000002</v>
      </c>
      <c r="P7" s="56">
        <v>0.1202</v>
      </c>
      <c r="Q7" s="91">
        <v>0.2404</v>
      </c>
      <c r="R7" s="57"/>
    </row>
    <row r="8" spans="1:18">
      <c r="A8" s="14">
        <v>2013</v>
      </c>
      <c r="B8" s="10" t="s">
        <v>30</v>
      </c>
      <c r="C8" s="54">
        <v>594.9</v>
      </c>
      <c r="D8" s="55">
        <v>7.0186000000000002</v>
      </c>
      <c r="E8" s="56">
        <v>6.6448999999999998</v>
      </c>
      <c r="F8" s="56">
        <v>0.12379999999999999</v>
      </c>
      <c r="G8" s="91">
        <v>0.24990000000000001</v>
      </c>
      <c r="H8" s="57"/>
      <c r="I8" s="58">
        <v>7.0186000000000002</v>
      </c>
      <c r="J8" s="56">
        <v>6.6448999999999998</v>
      </c>
      <c r="K8" s="56">
        <v>0.12379999999999999</v>
      </c>
      <c r="L8" s="91">
        <v>0.24990000000000001</v>
      </c>
      <c r="M8" s="91"/>
      <c r="N8" s="58">
        <v>7.0186000000000002</v>
      </c>
      <c r="O8" s="56">
        <v>6.6448999999999998</v>
      </c>
      <c r="P8" s="56">
        <v>0.12379999999999999</v>
      </c>
      <c r="Q8" s="91">
        <v>0.24990000000000001</v>
      </c>
      <c r="R8" s="57"/>
    </row>
    <row r="9" spans="1:18">
      <c r="A9" s="14">
        <v>2013</v>
      </c>
      <c r="B9" s="10" t="s">
        <v>31</v>
      </c>
      <c r="C9" s="54">
        <v>577.29999999999995</v>
      </c>
      <c r="D9" s="55">
        <v>6.5997000000000003</v>
      </c>
      <c r="E9" s="56">
        <v>6.3438999999999997</v>
      </c>
      <c r="F9" s="56">
        <v>0.10349999999999999</v>
      </c>
      <c r="G9" s="91">
        <v>0.15229999999999999</v>
      </c>
      <c r="H9" s="57"/>
      <c r="I9" s="58">
        <v>6.5997000000000003</v>
      </c>
      <c r="J9" s="56">
        <v>6.3438999999999997</v>
      </c>
      <c r="K9" s="56">
        <v>0.10349999999999999</v>
      </c>
      <c r="L9" s="91">
        <v>0.15229999999999999</v>
      </c>
      <c r="M9" s="91"/>
      <c r="N9" s="58">
        <v>6.5997000000000003</v>
      </c>
      <c r="O9" s="56">
        <v>6.3438999999999997</v>
      </c>
      <c r="P9" s="56">
        <v>0.10349999999999999</v>
      </c>
      <c r="Q9" s="91">
        <v>0.15229999999999999</v>
      </c>
      <c r="R9" s="57"/>
    </row>
    <row r="10" spans="1:18">
      <c r="A10" s="14">
        <v>2013</v>
      </c>
      <c r="B10" s="10" t="s">
        <v>32</v>
      </c>
      <c r="C10" s="54">
        <v>561.9</v>
      </c>
      <c r="D10" s="55">
        <v>6.2332000000000001</v>
      </c>
      <c r="E10" s="56">
        <v>6</v>
      </c>
      <c r="F10" s="56">
        <v>9.4E-2</v>
      </c>
      <c r="G10" s="91">
        <v>0.13919999999999999</v>
      </c>
      <c r="H10" s="57"/>
      <c r="I10" s="58">
        <v>6.2332000000000001</v>
      </c>
      <c r="J10" s="56">
        <v>6</v>
      </c>
      <c r="K10" s="56">
        <v>9.4E-2</v>
      </c>
      <c r="L10" s="91">
        <v>0.13919999999999999</v>
      </c>
      <c r="M10" s="91"/>
      <c r="N10" s="58">
        <v>6.2332000000000001</v>
      </c>
      <c r="O10" s="56">
        <v>6</v>
      </c>
      <c r="P10" s="56">
        <v>9.4E-2</v>
      </c>
      <c r="Q10" s="91">
        <v>0.13919999999999999</v>
      </c>
      <c r="R10" s="57"/>
    </row>
    <row r="11" spans="1:18">
      <c r="A11" s="14">
        <v>2013</v>
      </c>
      <c r="B11" s="10" t="s">
        <v>33</v>
      </c>
      <c r="C11" s="54">
        <v>546.75</v>
      </c>
      <c r="D11" s="55">
        <v>5.8727</v>
      </c>
      <c r="E11" s="56">
        <v>5.6715999999999998</v>
      </c>
      <c r="F11" s="56">
        <v>7.4999999999999997E-2</v>
      </c>
      <c r="G11" s="91">
        <v>0.12609999999999999</v>
      </c>
      <c r="H11" s="57"/>
      <c r="I11" s="58">
        <v>5.8727</v>
      </c>
      <c r="J11" s="56">
        <v>5.6715999999999998</v>
      </c>
      <c r="K11" s="56">
        <v>7.4999999999999997E-2</v>
      </c>
      <c r="L11" s="91">
        <v>0.12609999999999999</v>
      </c>
      <c r="M11" s="91"/>
      <c r="N11" s="58">
        <v>5.8727</v>
      </c>
      <c r="O11" s="56">
        <v>5.6715999999999998</v>
      </c>
      <c r="P11" s="56">
        <v>7.4999999999999997E-2</v>
      </c>
      <c r="Q11" s="91">
        <v>0.12609999999999999</v>
      </c>
      <c r="R11" s="57"/>
    </row>
    <row r="12" spans="1:18">
      <c r="A12" s="14">
        <v>2013</v>
      </c>
      <c r="B12" s="10" t="s">
        <v>34</v>
      </c>
      <c r="C12" s="54">
        <v>542.15</v>
      </c>
      <c r="D12" s="55">
        <v>5.7632000000000003</v>
      </c>
      <c r="E12" s="56">
        <v>5.5655999999999999</v>
      </c>
      <c r="F12" s="56">
        <v>7.3800000000000004E-2</v>
      </c>
      <c r="G12" s="91">
        <v>0.12379999999999999</v>
      </c>
      <c r="H12" s="57"/>
      <c r="I12" s="58">
        <v>5.7632000000000003</v>
      </c>
      <c r="J12" s="56">
        <v>5.5655999999999999</v>
      </c>
      <c r="K12" s="56">
        <v>7.3800000000000004E-2</v>
      </c>
      <c r="L12" s="91">
        <v>0.12379999999999999</v>
      </c>
      <c r="M12" s="91"/>
      <c r="N12" s="58">
        <v>5.7632000000000003</v>
      </c>
      <c r="O12" s="56">
        <v>5.5655999999999999</v>
      </c>
      <c r="P12" s="56">
        <v>7.3800000000000004E-2</v>
      </c>
      <c r="Q12" s="91">
        <v>0.12379999999999999</v>
      </c>
      <c r="R12" s="57"/>
    </row>
    <row r="13" spans="1:18">
      <c r="A13" s="14">
        <v>2013</v>
      </c>
      <c r="B13" s="10" t="s">
        <v>35</v>
      </c>
      <c r="C13" s="54">
        <v>537.35</v>
      </c>
      <c r="D13" s="55">
        <v>5.6489000000000003</v>
      </c>
      <c r="E13" s="56">
        <v>5.4407000000000005</v>
      </c>
      <c r="F13" s="56">
        <v>9.1600000000000001E-2</v>
      </c>
      <c r="G13" s="91">
        <v>0.1166</v>
      </c>
      <c r="H13" s="57"/>
      <c r="I13" s="58">
        <v>5.6489000000000003</v>
      </c>
      <c r="J13" s="56">
        <v>5.4407000000000005</v>
      </c>
      <c r="K13" s="56">
        <v>9.1600000000000001E-2</v>
      </c>
      <c r="L13" s="91">
        <v>0.1166</v>
      </c>
      <c r="M13" s="91"/>
      <c r="N13" s="58">
        <v>5.6489000000000003</v>
      </c>
      <c r="O13" s="56">
        <v>5.4407000000000005</v>
      </c>
      <c r="P13" s="56">
        <v>9.1600000000000001E-2</v>
      </c>
      <c r="Q13" s="91">
        <v>0.1166</v>
      </c>
      <c r="R13" s="57"/>
    </row>
    <row r="14" spans="1:18">
      <c r="A14" s="14">
        <v>2013</v>
      </c>
      <c r="B14" s="10" t="s">
        <v>36</v>
      </c>
      <c r="C14" s="54">
        <v>494.95</v>
      </c>
      <c r="D14" s="55">
        <v>4.6398000000000001</v>
      </c>
      <c r="E14" s="56">
        <v>4.4588999999999999</v>
      </c>
      <c r="F14" s="56">
        <v>0.10349999999999999</v>
      </c>
      <c r="G14" s="91">
        <v>7.7399999999999997E-2</v>
      </c>
      <c r="H14" s="57"/>
      <c r="I14" s="58">
        <v>4.6398000000000001</v>
      </c>
      <c r="J14" s="56">
        <v>4.4588999999999999</v>
      </c>
      <c r="K14" s="56">
        <v>0.10349999999999999</v>
      </c>
      <c r="L14" s="91">
        <v>7.7399999999999997E-2</v>
      </c>
      <c r="M14" s="91"/>
      <c r="N14" s="58">
        <v>4.6398000000000001</v>
      </c>
      <c r="O14" s="56">
        <v>4.4588999999999999</v>
      </c>
      <c r="P14" s="56">
        <v>0.10349999999999999</v>
      </c>
      <c r="Q14" s="91">
        <v>7.7399999999999997E-2</v>
      </c>
      <c r="R14" s="57"/>
    </row>
    <row r="15" spans="1:18" ht="15" thickBot="1">
      <c r="A15" s="15">
        <v>2013</v>
      </c>
      <c r="B15" s="11" t="s">
        <v>37</v>
      </c>
      <c r="C15" s="59">
        <v>489.2</v>
      </c>
      <c r="D15" s="60">
        <v>4.5030000000000001</v>
      </c>
      <c r="E15" s="61">
        <v>4.3197000000000001</v>
      </c>
      <c r="F15" s="61">
        <v>0.1119</v>
      </c>
      <c r="G15" s="92">
        <v>7.1400000000000005E-2</v>
      </c>
      <c r="H15" s="62"/>
      <c r="I15" s="63">
        <v>4.5030000000000001</v>
      </c>
      <c r="J15" s="61">
        <v>4.3197000000000001</v>
      </c>
      <c r="K15" s="61">
        <v>0.1119</v>
      </c>
      <c r="L15" s="92">
        <v>7.1400000000000005E-2</v>
      </c>
      <c r="M15" s="92"/>
      <c r="N15" s="63">
        <v>4.5030000000000001</v>
      </c>
      <c r="O15" s="61">
        <v>4.3197000000000001</v>
      </c>
      <c r="P15" s="61">
        <v>0.1119</v>
      </c>
      <c r="Q15" s="92">
        <v>7.1400000000000005E-2</v>
      </c>
      <c r="R15" s="62"/>
    </row>
    <row r="16" spans="1:18">
      <c r="A16" s="14">
        <v>2014</v>
      </c>
      <c r="B16" s="10" t="s">
        <v>26</v>
      </c>
      <c r="C16" s="49">
        <v>503.3</v>
      </c>
      <c r="D16" s="50">
        <v>4.8384999999999998</v>
      </c>
      <c r="E16" s="51">
        <v>3.8380999999999998</v>
      </c>
      <c r="F16" s="51">
        <v>9.64E-2</v>
      </c>
      <c r="G16" s="90">
        <v>0.90400000000000003</v>
      </c>
      <c r="H16" s="52"/>
      <c r="I16" s="53">
        <v>4.8384999999999998</v>
      </c>
      <c r="J16" s="51">
        <v>3.8380999999999998</v>
      </c>
      <c r="K16" s="51">
        <v>9.64E-2</v>
      </c>
      <c r="L16" s="90">
        <v>0.90400000000000003</v>
      </c>
      <c r="M16" s="90"/>
      <c r="N16" s="53">
        <v>4.8384999999999998</v>
      </c>
      <c r="O16" s="51">
        <v>3.8380999999999998</v>
      </c>
      <c r="P16" s="51">
        <v>9.64E-2</v>
      </c>
      <c r="Q16" s="90">
        <v>0.90400000000000003</v>
      </c>
      <c r="R16" s="52"/>
    </row>
    <row r="17" spans="1:27">
      <c r="A17" s="14">
        <v>2014</v>
      </c>
      <c r="B17" s="10" t="s">
        <v>27</v>
      </c>
      <c r="C17" s="54">
        <v>494.15</v>
      </c>
      <c r="D17" s="55">
        <v>4.6208</v>
      </c>
      <c r="E17" s="56">
        <v>4.3851999999999993</v>
      </c>
      <c r="F17" s="56">
        <v>0.15229999999999999</v>
      </c>
      <c r="G17" s="91">
        <v>8.3299999999999999E-2</v>
      </c>
      <c r="H17" s="57"/>
      <c r="I17" s="58">
        <v>4.6208</v>
      </c>
      <c r="J17" s="56">
        <v>4.3851999999999993</v>
      </c>
      <c r="K17" s="56">
        <v>0.15229999999999999</v>
      </c>
      <c r="L17" s="91">
        <v>8.3299999999999999E-2</v>
      </c>
      <c r="M17" s="91"/>
      <c r="N17" s="58">
        <v>4.6208</v>
      </c>
      <c r="O17" s="56">
        <v>4.3851999999999993</v>
      </c>
      <c r="P17" s="56">
        <v>0.15229999999999999</v>
      </c>
      <c r="Q17" s="91">
        <v>8.3299999999999999E-2</v>
      </c>
      <c r="R17" s="57"/>
    </row>
    <row r="18" spans="1:27">
      <c r="A18" s="14">
        <v>2014</v>
      </c>
      <c r="B18" s="10" t="s">
        <v>28</v>
      </c>
      <c r="C18" s="54">
        <v>506</v>
      </c>
      <c r="D18" s="55">
        <v>4.9028</v>
      </c>
      <c r="E18" s="56">
        <v>4.6315</v>
      </c>
      <c r="F18" s="56">
        <v>0.17730000000000001</v>
      </c>
      <c r="G18" s="91">
        <v>9.4E-2</v>
      </c>
      <c r="H18" s="57"/>
      <c r="I18" s="58">
        <v>4.9028</v>
      </c>
      <c r="J18" s="56">
        <v>4.6315</v>
      </c>
      <c r="K18" s="56">
        <v>0.17730000000000001</v>
      </c>
      <c r="L18" s="91">
        <v>9.4E-2</v>
      </c>
      <c r="M18" s="91"/>
      <c r="N18" s="58">
        <v>4.9028</v>
      </c>
      <c r="O18" s="56">
        <v>4.6315</v>
      </c>
      <c r="P18" s="56">
        <v>0.17730000000000001</v>
      </c>
      <c r="Q18" s="91">
        <v>9.4E-2</v>
      </c>
      <c r="R18" s="57"/>
    </row>
    <row r="19" spans="1:27">
      <c r="A19" s="14">
        <v>2014</v>
      </c>
      <c r="B19" s="10" t="s">
        <v>29</v>
      </c>
      <c r="C19" s="54">
        <v>493.05</v>
      </c>
      <c r="D19" s="55">
        <v>4.5945999999999998</v>
      </c>
      <c r="E19" s="56">
        <v>4.4054000000000002</v>
      </c>
      <c r="F19" s="56">
        <v>0.11070000000000001</v>
      </c>
      <c r="G19" s="91">
        <v>7.85E-2</v>
      </c>
      <c r="H19" s="57"/>
      <c r="I19" s="58">
        <v>4.5945999999999998</v>
      </c>
      <c r="J19" s="56">
        <v>4.4054000000000002</v>
      </c>
      <c r="K19" s="56">
        <v>0.11070000000000001</v>
      </c>
      <c r="L19" s="91">
        <v>7.85E-2</v>
      </c>
      <c r="M19" s="91"/>
      <c r="N19" s="58">
        <v>4.5945999999999998</v>
      </c>
      <c r="O19" s="56">
        <v>4.4054000000000002</v>
      </c>
      <c r="P19" s="56">
        <v>0.11070000000000001</v>
      </c>
      <c r="Q19" s="91">
        <v>7.85E-2</v>
      </c>
      <c r="R19" s="57"/>
    </row>
    <row r="20" spans="1:27" ht="15.5">
      <c r="A20" s="14">
        <v>2014</v>
      </c>
      <c r="B20" s="10" t="s">
        <v>30</v>
      </c>
      <c r="C20" s="54">
        <v>497.1</v>
      </c>
      <c r="D20" s="55">
        <v>4.6909999999999998</v>
      </c>
      <c r="E20" s="56">
        <v>4.4935</v>
      </c>
      <c r="F20" s="56">
        <v>0.1166</v>
      </c>
      <c r="G20" s="91">
        <v>8.09E-2</v>
      </c>
      <c r="H20" s="57"/>
      <c r="I20" s="58">
        <v>4.6909999999999998</v>
      </c>
      <c r="J20" s="56">
        <v>4.4935</v>
      </c>
      <c r="K20" s="56">
        <v>0.1166</v>
      </c>
      <c r="L20" s="91">
        <v>8.09E-2</v>
      </c>
      <c r="M20" s="91"/>
      <c r="N20" s="58">
        <v>4.6909999999999998</v>
      </c>
      <c r="O20" s="56">
        <v>4.4935</v>
      </c>
      <c r="P20" s="56">
        <v>0.1166</v>
      </c>
      <c r="Q20" s="91">
        <v>8.09E-2</v>
      </c>
      <c r="R20" s="57"/>
      <c r="S20" s="12"/>
      <c r="AA20" s="12"/>
    </row>
    <row r="21" spans="1:27">
      <c r="A21" s="14">
        <v>2014</v>
      </c>
      <c r="B21" s="10" t="s">
        <v>31</v>
      </c>
      <c r="C21" s="54">
        <v>515.75</v>
      </c>
      <c r="D21" s="55">
        <v>5.1349</v>
      </c>
      <c r="E21" s="56">
        <v>4.9277999999999995</v>
      </c>
      <c r="F21" s="56">
        <v>0.10589999999999999</v>
      </c>
      <c r="G21" s="91">
        <v>0.1012</v>
      </c>
      <c r="H21" s="57"/>
      <c r="I21" s="58">
        <v>5.1349</v>
      </c>
      <c r="J21" s="56">
        <v>4.9277999999999995</v>
      </c>
      <c r="K21" s="56">
        <v>0.10589999999999999</v>
      </c>
      <c r="L21" s="91">
        <v>0.1012</v>
      </c>
      <c r="M21" s="91"/>
      <c r="N21" s="58">
        <v>5.1349</v>
      </c>
      <c r="O21" s="56">
        <v>4.9277999999999995</v>
      </c>
      <c r="P21" s="56">
        <v>0.10589999999999999</v>
      </c>
      <c r="Q21" s="91">
        <v>0.1012</v>
      </c>
      <c r="R21" s="57"/>
    </row>
    <row r="22" spans="1:27">
      <c r="A22" s="14">
        <v>2014</v>
      </c>
      <c r="B22" s="10" t="s">
        <v>32</v>
      </c>
      <c r="C22" s="54">
        <v>532.9</v>
      </c>
      <c r="D22" s="55">
        <v>5.5430000000000001</v>
      </c>
      <c r="E22" s="56">
        <v>5.33</v>
      </c>
      <c r="F22" s="56">
        <v>9.5200000000000007E-2</v>
      </c>
      <c r="G22" s="91">
        <v>0.1178</v>
      </c>
      <c r="H22" s="57"/>
      <c r="I22" s="58">
        <v>5.5430000000000001</v>
      </c>
      <c r="J22" s="56">
        <v>5.33</v>
      </c>
      <c r="K22" s="56">
        <v>9.5200000000000007E-2</v>
      </c>
      <c r="L22" s="91">
        <v>0.1178</v>
      </c>
      <c r="M22" s="91"/>
      <c r="N22" s="58">
        <v>5.5430000000000001</v>
      </c>
      <c r="O22" s="56">
        <v>5.33</v>
      </c>
      <c r="P22" s="56">
        <v>9.5200000000000007E-2</v>
      </c>
      <c r="Q22" s="91">
        <v>0.1178</v>
      </c>
      <c r="R22" s="57"/>
    </row>
    <row r="23" spans="1:27">
      <c r="A23" s="14">
        <v>2014</v>
      </c>
      <c r="B23" s="10" t="s">
        <v>33</v>
      </c>
      <c r="C23" s="54">
        <v>527.6</v>
      </c>
      <c r="D23" s="55">
        <v>5.4169</v>
      </c>
      <c r="E23" s="56">
        <v>5.2299999999999995</v>
      </c>
      <c r="F23" s="56">
        <v>7.3800000000000004E-2</v>
      </c>
      <c r="G23" s="91">
        <v>0.11310000000000001</v>
      </c>
      <c r="H23" s="57"/>
      <c r="I23" s="58">
        <v>5.4169</v>
      </c>
      <c r="J23" s="56">
        <v>5.2299999999999995</v>
      </c>
      <c r="K23" s="56">
        <v>7.3800000000000004E-2</v>
      </c>
      <c r="L23" s="91">
        <v>0.11310000000000001</v>
      </c>
      <c r="M23" s="91"/>
      <c r="N23" s="58">
        <v>5.4169</v>
      </c>
      <c r="O23" s="56">
        <v>5.2299999999999995</v>
      </c>
      <c r="P23" s="56">
        <v>7.3800000000000004E-2</v>
      </c>
      <c r="Q23" s="91">
        <v>0.11310000000000001</v>
      </c>
      <c r="R23" s="57"/>
    </row>
    <row r="24" spans="1:27">
      <c r="A24" s="14">
        <v>2014</v>
      </c>
      <c r="B24" s="10" t="s">
        <v>34</v>
      </c>
      <c r="C24" s="54">
        <v>517.04999999999995</v>
      </c>
      <c r="D24" s="55">
        <v>5.1657999999999999</v>
      </c>
      <c r="E24" s="56">
        <v>4.9824999999999999</v>
      </c>
      <c r="F24" s="56">
        <v>7.2599999999999998E-2</v>
      </c>
      <c r="G24" s="91">
        <v>0.11070000000000001</v>
      </c>
      <c r="H24" s="57"/>
      <c r="I24" s="58">
        <v>5.1657999999999999</v>
      </c>
      <c r="J24" s="56">
        <v>4.9824999999999999</v>
      </c>
      <c r="K24" s="56">
        <v>7.2599999999999998E-2</v>
      </c>
      <c r="L24" s="91">
        <v>0.11070000000000001</v>
      </c>
      <c r="M24" s="91"/>
      <c r="N24" s="58">
        <v>5.1657999999999999</v>
      </c>
      <c r="O24" s="56">
        <v>4.9824999999999999</v>
      </c>
      <c r="P24" s="56">
        <v>7.2599999999999998E-2</v>
      </c>
      <c r="Q24" s="91">
        <v>0.11070000000000001</v>
      </c>
      <c r="R24" s="57"/>
    </row>
    <row r="25" spans="1:27">
      <c r="A25" s="14">
        <v>2014</v>
      </c>
      <c r="B25" s="10" t="s">
        <v>35</v>
      </c>
      <c r="C25" s="54">
        <v>512.79999999999995</v>
      </c>
      <c r="D25" s="55">
        <v>5.0646000000000004</v>
      </c>
      <c r="E25" s="56">
        <v>4.8730000000000002</v>
      </c>
      <c r="F25" s="56">
        <v>8.4500000000000006E-2</v>
      </c>
      <c r="G25" s="91">
        <v>0.1071</v>
      </c>
      <c r="H25" s="57"/>
      <c r="I25" s="58">
        <v>5.0646000000000004</v>
      </c>
      <c r="J25" s="56">
        <v>4.8730000000000002</v>
      </c>
      <c r="K25" s="56">
        <v>8.4500000000000006E-2</v>
      </c>
      <c r="L25" s="91">
        <v>0.1071</v>
      </c>
      <c r="M25" s="91"/>
      <c r="N25" s="58">
        <v>5.0646000000000004</v>
      </c>
      <c r="O25" s="56">
        <v>4.8730000000000002</v>
      </c>
      <c r="P25" s="56">
        <v>8.4500000000000006E-2</v>
      </c>
      <c r="Q25" s="91">
        <v>0.1071</v>
      </c>
      <c r="R25" s="57"/>
    </row>
    <row r="26" spans="1:27">
      <c r="A26" s="14">
        <v>2014</v>
      </c>
      <c r="B26" s="10" t="s">
        <v>36</v>
      </c>
      <c r="C26" s="54">
        <v>458.45</v>
      </c>
      <c r="D26" s="55">
        <v>3.7711000000000001</v>
      </c>
      <c r="E26" s="56">
        <v>3.62</v>
      </c>
      <c r="F26" s="56">
        <v>9.5200000000000007E-2</v>
      </c>
      <c r="G26" s="91">
        <v>5.5899999999999998E-2</v>
      </c>
      <c r="H26" s="57"/>
      <c r="I26" s="58">
        <v>3.7711000000000001</v>
      </c>
      <c r="J26" s="56">
        <v>3.62</v>
      </c>
      <c r="K26" s="56">
        <v>9.5200000000000007E-2</v>
      </c>
      <c r="L26" s="91">
        <v>5.5899999999999998E-2</v>
      </c>
      <c r="M26" s="91"/>
      <c r="N26" s="58">
        <v>3.7711000000000001</v>
      </c>
      <c r="O26" s="56">
        <v>3.62</v>
      </c>
      <c r="P26" s="56">
        <v>9.5200000000000007E-2</v>
      </c>
      <c r="Q26" s="91">
        <v>5.5899999999999998E-2</v>
      </c>
      <c r="R26" s="57"/>
    </row>
    <row r="27" spans="1:27" ht="15" thickBot="1">
      <c r="A27" s="15">
        <v>2014</v>
      </c>
      <c r="B27" s="11" t="s">
        <v>37</v>
      </c>
      <c r="C27" s="59">
        <v>458.1</v>
      </c>
      <c r="D27" s="60">
        <v>3.7627999999999999</v>
      </c>
      <c r="E27" s="61">
        <v>3.5831</v>
      </c>
      <c r="F27" s="61">
        <v>0.10829999999999999</v>
      </c>
      <c r="G27" s="92">
        <v>7.1400000000000005E-2</v>
      </c>
      <c r="H27" s="62"/>
      <c r="I27" s="63">
        <v>3.7627999999999999</v>
      </c>
      <c r="J27" s="61">
        <v>3.5831</v>
      </c>
      <c r="K27" s="61">
        <v>0.10829999999999999</v>
      </c>
      <c r="L27" s="92">
        <v>7.1400000000000005E-2</v>
      </c>
      <c r="M27" s="92"/>
      <c r="N27" s="63">
        <v>3.7627999999999999</v>
      </c>
      <c r="O27" s="61">
        <v>3.5831</v>
      </c>
      <c r="P27" s="61">
        <v>0.10829999999999999</v>
      </c>
      <c r="Q27" s="92">
        <v>7.1400000000000005E-2</v>
      </c>
      <c r="R27" s="62"/>
    </row>
    <row r="28" spans="1:27">
      <c r="A28" s="14">
        <v>2015</v>
      </c>
      <c r="B28" s="10" t="s">
        <v>26</v>
      </c>
      <c r="C28" s="49">
        <v>405.95</v>
      </c>
      <c r="D28" s="50">
        <v>2.5215999999999998</v>
      </c>
      <c r="E28" s="51">
        <v>2.3395000000000001</v>
      </c>
      <c r="F28" s="51">
        <v>9.7600000000000006E-2</v>
      </c>
      <c r="G28" s="90">
        <v>8.4500000000000006E-2</v>
      </c>
      <c r="H28" s="52"/>
      <c r="I28" s="53">
        <v>2.5215999999999998</v>
      </c>
      <c r="J28" s="51">
        <v>2.3395000000000001</v>
      </c>
      <c r="K28" s="51">
        <v>9.7600000000000006E-2</v>
      </c>
      <c r="L28" s="90">
        <v>8.4500000000000006E-2</v>
      </c>
      <c r="M28" s="90"/>
      <c r="N28" s="53">
        <v>2.5215999999999998</v>
      </c>
      <c r="O28" s="51">
        <v>2.3395000000000001</v>
      </c>
      <c r="P28" s="51">
        <v>9.7600000000000006E-2</v>
      </c>
      <c r="Q28" s="90">
        <v>8.4500000000000006E-2</v>
      </c>
      <c r="R28" s="52"/>
    </row>
    <row r="29" spans="1:27">
      <c r="A29" s="14">
        <v>2015</v>
      </c>
      <c r="B29" s="10" t="s">
        <v>27</v>
      </c>
      <c r="C29" s="54">
        <v>348.65</v>
      </c>
      <c r="D29" s="55">
        <v>1.1578999999999999</v>
      </c>
      <c r="E29" s="56">
        <v>0.94009999999999994</v>
      </c>
      <c r="F29" s="56">
        <v>0.13689999999999999</v>
      </c>
      <c r="G29" s="91">
        <v>8.09E-2</v>
      </c>
      <c r="H29" s="57"/>
      <c r="I29" s="58">
        <v>1.1578999999999999</v>
      </c>
      <c r="J29" s="56">
        <v>0.94009999999999994</v>
      </c>
      <c r="K29" s="56">
        <v>0.13689999999999999</v>
      </c>
      <c r="L29" s="91">
        <v>8.09E-2</v>
      </c>
      <c r="M29" s="91"/>
      <c r="N29" s="58">
        <v>1.1578999999999999</v>
      </c>
      <c r="O29" s="56">
        <v>0.94009999999999994</v>
      </c>
      <c r="P29" s="56">
        <v>0.13689999999999999</v>
      </c>
      <c r="Q29" s="91">
        <v>8.09E-2</v>
      </c>
      <c r="R29" s="57"/>
    </row>
    <row r="30" spans="1:27">
      <c r="A30" s="14">
        <v>2015</v>
      </c>
      <c r="B30" s="10" t="s">
        <v>28</v>
      </c>
      <c r="C30" s="54">
        <v>340.5</v>
      </c>
      <c r="D30" s="55">
        <v>0.96389999999999998</v>
      </c>
      <c r="E30" s="56">
        <v>0.74139999999999995</v>
      </c>
      <c r="F30" s="56">
        <v>0.15590000000000001</v>
      </c>
      <c r="G30" s="91">
        <v>6.6600000000000006E-2</v>
      </c>
      <c r="H30" s="57"/>
      <c r="I30" s="58">
        <v>0.96389999999999998</v>
      </c>
      <c r="J30" s="56">
        <v>0.74139999999999995</v>
      </c>
      <c r="K30" s="56">
        <v>0.15590000000000001</v>
      </c>
      <c r="L30" s="91">
        <v>6.6600000000000006E-2</v>
      </c>
      <c r="M30" s="91"/>
      <c r="N30" s="58">
        <v>0.96389999999999998</v>
      </c>
      <c r="O30" s="56">
        <v>0.74139999999999995</v>
      </c>
      <c r="P30" s="56">
        <v>0.15590000000000001</v>
      </c>
      <c r="Q30" s="91">
        <v>6.6600000000000006E-2</v>
      </c>
      <c r="R30" s="57"/>
    </row>
    <row r="31" spans="1:27">
      <c r="A31" s="14">
        <v>2015</v>
      </c>
      <c r="B31" s="10" t="s">
        <v>29</v>
      </c>
      <c r="C31" s="54">
        <v>327.35000000000002</v>
      </c>
      <c r="D31" s="55">
        <v>0.65090000000000003</v>
      </c>
      <c r="E31" s="56">
        <v>0.42120000000000007</v>
      </c>
      <c r="F31" s="56">
        <v>0.1595</v>
      </c>
      <c r="G31" s="91">
        <v>7.0199999999999999E-2</v>
      </c>
      <c r="H31" s="57"/>
      <c r="I31" s="58">
        <v>0.65090000000000003</v>
      </c>
      <c r="J31" s="56">
        <v>0.42120000000000007</v>
      </c>
      <c r="K31" s="56">
        <v>0.1595</v>
      </c>
      <c r="L31" s="91">
        <v>7.0199999999999999E-2</v>
      </c>
      <c r="M31" s="91"/>
      <c r="N31" s="58">
        <v>0.65090000000000003</v>
      </c>
      <c r="O31" s="56">
        <v>0.42120000000000007</v>
      </c>
      <c r="P31" s="56">
        <v>0.1595</v>
      </c>
      <c r="Q31" s="91">
        <v>7.0199999999999999E-2</v>
      </c>
      <c r="R31" s="57"/>
    </row>
    <row r="32" spans="1:27">
      <c r="A32" s="14">
        <v>2015</v>
      </c>
      <c r="B32" s="10" t="s">
        <v>30</v>
      </c>
      <c r="C32" s="54">
        <v>320.2</v>
      </c>
      <c r="D32" s="55">
        <v>0.48080000000000001</v>
      </c>
      <c r="E32" s="56">
        <v>0.26190000000000002</v>
      </c>
      <c r="F32" s="56">
        <v>0.17369999999999999</v>
      </c>
      <c r="G32" s="91">
        <v>4.5199999999999997E-2</v>
      </c>
      <c r="H32" s="57"/>
      <c r="I32" s="58">
        <v>0.48080000000000001</v>
      </c>
      <c r="J32" s="56">
        <v>0.26190000000000002</v>
      </c>
      <c r="K32" s="56">
        <v>0.17369999999999999</v>
      </c>
      <c r="L32" s="91">
        <v>4.5199999999999997E-2</v>
      </c>
      <c r="M32" s="91"/>
      <c r="N32" s="58">
        <v>0.48080000000000001</v>
      </c>
      <c r="O32" s="56">
        <v>0.26190000000000002</v>
      </c>
      <c r="P32" s="56">
        <v>0.17369999999999999</v>
      </c>
      <c r="Q32" s="91">
        <v>4.5199999999999997E-2</v>
      </c>
      <c r="R32" s="57"/>
    </row>
    <row r="33" spans="1:18">
      <c r="A33" s="14">
        <v>2015</v>
      </c>
      <c r="B33" s="10" t="s">
        <v>31</v>
      </c>
      <c r="C33" s="54">
        <v>333.4</v>
      </c>
      <c r="D33" s="55">
        <v>0.83499999999999996</v>
      </c>
      <c r="E33" s="56">
        <v>0.66500000000000004</v>
      </c>
      <c r="F33" s="56">
        <v>0.11</v>
      </c>
      <c r="G33" s="91">
        <v>0.06</v>
      </c>
      <c r="H33" s="57"/>
      <c r="I33" s="58">
        <v>0.83499999999999996</v>
      </c>
      <c r="J33" s="56">
        <v>0.66500000000000004</v>
      </c>
      <c r="K33" s="56">
        <v>0.11</v>
      </c>
      <c r="L33" s="91">
        <v>0.06</v>
      </c>
      <c r="M33" s="91"/>
      <c r="N33" s="58">
        <v>0.83499999999999996</v>
      </c>
      <c r="O33" s="56">
        <v>0.66500000000000004</v>
      </c>
      <c r="P33" s="56">
        <v>0.11</v>
      </c>
      <c r="Q33" s="91">
        <v>0.06</v>
      </c>
      <c r="R33" s="57"/>
    </row>
    <row r="34" spans="1:18">
      <c r="A34" s="14">
        <v>2015</v>
      </c>
      <c r="B34" s="10" t="s">
        <v>32</v>
      </c>
      <c r="C34" s="54">
        <v>329.8</v>
      </c>
      <c r="D34" s="55">
        <v>0.745</v>
      </c>
      <c r="E34" s="56">
        <v>0.57619999999999993</v>
      </c>
      <c r="F34" s="56">
        <v>0.1013</v>
      </c>
      <c r="G34" s="91">
        <v>6.7500000000000004E-2</v>
      </c>
      <c r="H34" s="57"/>
      <c r="I34" s="58">
        <v>0.745</v>
      </c>
      <c r="J34" s="56">
        <v>0.57619999999999993</v>
      </c>
      <c r="K34" s="56">
        <v>0.1013</v>
      </c>
      <c r="L34" s="91">
        <v>6.7500000000000004E-2</v>
      </c>
      <c r="M34" s="91"/>
      <c r="N34" s="58">
        <v>0.745</v>
      </c>
      <c r="O34" s="56">
        <v>0.57619999999999993</v>
      </c>
      <c r="P34" s="56">
        <v>0.1013</v>
      </c>
      <c r="Q34" s="91">
        <v>6.7500000000000004E-2</v>
      </c>
      <c r="R34" s="57"/>
    </row>
    <row r="35" spans="1:18">
      <c r="A35" s="14">
        <v>2015</v>
      </c>
      <c r="B35" s="10" t="s">
        <v>33</v>
      </c>
      <c r="C35" s="54">
        <v>355.95</v>
      </c>
      <c r="D35" s="55">
        <v>1.3428</v>
      </c>
      <c r="E35" s="56">
        <v>1.1627999999999998</v>
      </c>
      <c r="F35" s="56">
        <v>0.08</v>
      </c>
      <c r="G35" s="91">
        <v>0.1</v>
      </c>
      <c r="H35" s="57"/>
      <c r="I35" s="58">
        <v>1.3764000000000001</v>
      </c>
      <c r="J35" s="56">
        <v>1.1963999999999999</v>
      </c>
      <c r="K35" s="56">
        <v>0.08</v>
      </c>
      <c r="L35" s="91">
        <v>0.1</v>
      </c>
      <c r="M35" s="91"/>
      <c r="N35" s="58">
        <v>1.4098999999999999</v>
      </c>
      <c r="O35" s="56">
        <v>1.2298999999999998</v>
      </c>
      <c r="P35" s="56">
        <v>0.08</v>
      </c>
      <c r="Q35" s="91">
        <v>0.1</v>
      </c>
      <c r="R35" s="57"/>
    </row>
    <row r="36" spans="1:18">
      <c r="A36" s="14">
        <v>2015</v>
      </c>
      <c r="B36" s="10" t="s">
        <v>34</v>
      </c>
      <c r="C36" s="54">
        <v>310.89999999999998</v>
      </c>
      <c r="D36" s="55">
        <v>0.2616</v>
      </c>
      <c r="E36" s="56">
        <v>0.10199999999999998</v>
      </c>
      <c r="F36" s="56">
        <v>6.8400000000000002E-2</v>
      </c>
      <c r="G36" s="91">
        <v>9.1200000000000003E-2</v>
      </c>
      <c r="H36" s="57"/>
      <c r="I36" s="58">
        <v>0.2681</v>
      </c>
      <c r="J36" s="56">
        <v>0.10450000000000001</v>
      </c>
      <c r="K36" s="56">
        <v>7.0099999999999996E-2</v>
      </c>
      <c r="L36" s="91">
        <v>9.35E-2</v>
      </c>
      <c r="M36" s="91"/>
      <c r="N36" s="58">
        <v>0.2747</v>
      </c>
      <c r="O36" s="56">
        <v>0.1071</v>
      </c>
      <c r="P36" s="56">
        <v>7.1800000000000003E-2</v>
      </c>
      <c r="Q36" s="91">
        <v>9.5799999999999996E-2</v>
      </c>
      <c r="R36" s="57"/>
    </row>
    <row r="37" spans="1:18">
      <c r="A37" s="14">
        <v>2015</v>
      </c>
      <c r="B37" s="10" t="s">
        <v>35</v>
      </c>
      <c r="C37" s="54">
        <v>306.95</v>
      </c>
      <c r="D37" s="55">
        <v>0.1668</v>
      </c>
      <c r="E37" s="56">
        <v>-0.1464</v>
      </c>
      <c r="F37" s="56">
        <v>0.20760000000000001</v>
      </c>
      <c r="G37" s="91">
        <v>0.1056</v>
      </c>
      <c r="H37" s="57"/>
      <c r="I37" s="58">
        <v>0.17100000000000001</v>
      </c>
      <c r="J37" s="56">
        <v>-0.14999999999999997</v>
      </c>
      <c r="K37" s="56">
        <v>0.21279999999999999</v>
      </c>
      <c r="L37" s="91">
        <v>0.1082</v>
      </c>
      <c r="M37" s="91"/>
      <c r="N37" s="58">
        <v>0.17510000000000001</v>
      </c>
      <c r="O37" s="56">
        <v>-0.15379999999999999</v>
      </c>
      <c r="P37" s="56">
        <v>0.218</v>
      </c>
      <c r="Q37" s="91">
        <v>0.1109</v>
      </c>
      <c r="R37" s="57"/>
    </row>
    <row r="38" spans="1:18">
      <c r="A38" s="14">
        <v>2015</v>
      </c>
      <c r="B38" s="10" t="s">
        <v>36</v>
      </c>
      <c r="C38" s="54">
        <v>279.25</v>
      </c>
      <c r="D38" s="55">
        <v>-0.498</v>
      </c>
      <c r="E38" s="56">
        <v>-0.83160000000000001</v>
      </c>
      <c r="F38" s="56">
        <v>0.25080000000000002</v>
      </c>
      <c r="G38" s="91">
        <v>8.2799999999999999E-2</v>
      </c>
      <c r="H38" s="57"/>
      <c r="I38" s="58">
        <v>-0.51049999999999995</v>
      </c>
      <c r="J38" s="56">
        <v>-0.85249999999999992</v>
      </c>
      <c r="K38" s="56">
        <v>0.2571</v>
      </c>
      <c r="L38" s="91">
        <v>8.4900000000000003E-2</v>
      </c>
      <c r="M38" s="91"/>
      <c r="N38" s="58">
        <v>-0.52290000000000003</v>
      </c>
      <c r="O38" s="56">
        <v>-0.87309999999999999</v>
      </c>
      <c r="P38" s="56">
        <v>0.26329999999999998</v>
      </c>
      <c r="Q38" s="91">
        <v>8.6900000000000005E-2</v>
      </c>
      <c r="R38" s="57"/>
    </row>
    <row r="39" spans="1:18" ht="15" thickBot="1">
      <c r="A39" s="15">
        <v>2015</v>
      </c>
      <c r="B39" s="11" t="s">
        <v>37</v>
      </c>
      <c r="C39" s="59">
        <v>279.60000000000002</v>
      </c>
      <c r="D39" s="60">
        <v>-0.48959999999999998</v>
      </c>
      <c r="E39" s="61">
        <v>-0.86399999999999999</v>
      </c>
      <c r="F39" s="61">
        <v>0.3024</v>
      </c>
      <c r="G39" s="92">
        <v>7.1999999999999995E-2</v>
      </c>
      <c r="H39" s="62"/>
      <c r="I39" s="63">
        <v>-0.50180000000000002</v>
      </c>
      <c r="J39" s="61">
        <v>-0.88560000000000005</v>
      </c>
      <c r="K39" s="61">
        <v>0.31</v>
      </c>
      <c r="L39" s="92">
        <v>7.3800000000000004E-2</v>
      </c>
      <c r="M39" s="92"/>
      <c r="N39" s="63">
        <v>-0.5141</v>
      </c>
      <c r="O39" s="61">
        <v>-0.90720000000000001</v>
      </c>
      <c r="P39" s="61">
        <v>0.3175</v>
      </c>
      <c r="Q39" s="92">
        <v>7.5600000000000001E-2</v>
      </c>
      <c r="R39" s="62"/>
    </row>
    <row r="40" spans="1:18">
      <c r="A40" s="14">
        <v>2016</v>
      </c>
      <c r="B40" s="10" t="s">
        <v>26</v>
      </c>
      <c r="C40" s="49">
        <v>237.75</v>
      </c>
      <c r="D40" s="50">
        <v>-1.494</v>
      </c>
      <c r="E40" s="51">
        <v>-1.8071999999999999</v>
      </c>
      <c r="F40" s="51">
        <v>0.252</v>
      </c>
      <c r="G40" s="90">
        <v>6.1199999999999997E-2</v>
      </c>
      <c r="H40" s="52"/>
      <c r="I40" s="53">
        <v>-1.5314000000000001</v>
      </c>
      <c r="J40" s="51">
        <v>-1.8524</v>
      </c>
      <c r="K40" s="51">
        <v>0.25829999999999997</v>
      </c>
      <c r="L40" s="90">
        <v>6.2700000000000006E-2</v>
      </c>
      <c r="M40" s="90"/>
      <c r="N40" s="53">
        <v>-1.5687</v>
      </c>
      <c r="O40" s="51">
        <v>-1.8976</v>
      </c>
      <c r="P40" s="51">
        <v>0.2646</v>
      </c>
      <c r="Q40" s="90">
        <v>6.4299999999999996E-2</v>
      </c>
      <c r="R40" s="52"/>
    </row>
    <row r="41" spans="1:18">
      <c r="A41" s="14">
        <v>2016</v>
      </c>
      <c r="B41" s="10" t="s">
        <v>27</v>
      </c>
      <c r="C41" s="54">
        <v>227.2</v>
      </c>
      <c r="D41" s="55">
        <v>-1.7472000000000001</v>
      </c>
      <c r="E41" s="56">
        <v>-2.1107999999999998</v>
      </c>
      <c r="F41" s="56">
        <v>0.2772</v>
      </c>
      <c r="G41" s="91">
        <v>8.6400000000000005E-2</v>
      </c>
      <c r="H41" s="57"/>
      <c r="I41" s="58">
        <v>-1.7908999999999999</v>
      </c>
      <c r="J41" s="56">
        <v>-2.1636000000000002</v>
      </c>
      <c r="K41" s="56">
        <v>0.28410000000000002</v>
      </c>
      <c r="L41" s="91">
        <v>8.8599999999999998E-2</v>
      </c>
      <c r="M41" s="91"/>
      <c r="N41" s="58">
        <v>-1.8346</v>
      </c>
      <c r="O41" s="56">
        <v>-2.2164000000000001</v>
      </c>
      <c r="P41" s="56">
        <v>0.29110000000000003</v>
      </c>
      <c r="Q41" s="91">
        <v>9.0700000000000003E-2</v>
      </c>
      <c r="R41" s="57"/>
    </row>
    <row r="42" spans="1:18">
      <c r="A42" s="14">
        <v>2016</v>
      </c>
      <c r="B42" s="10" t="s">
        <v>28</v>
      </c>
      <c r="C42" s="54">
        <v>185.5</v>
      </c>
      <c r="D42" s="55">
        <v>-2.7480000000000002</v>
      </c>
      <c r="E42" s="56">
        <v>-3.0672000000000001</v>
      </c>
      <c r="F42" s="56">
        <v>0.26640000000000003</v>
      </c>
      <c r="G42" s="91">
        <v>5.28E-2</v>
      </c>
      <c r="H42" s="57"/>
      <c r="I42" s="58">
        <v>-2.8167</v>
      </c>
      <c r="J42" s="56">
        <v>-3.1438999999999999</v>
      </c>
      <c r="K42" s="56">
        <v>0.27310000000000001</v>
      </c>
      <c r="L42" s="91">
        <v>5.4100000000000002E-2</v>
      </c>
      <c r="M42" s="91"/>
      <c r="N42" s="58">
        <v>-2.8854000000000002</v>
      </c>
      <c r="O42" s="56">
        <v>-3.2205000000000004</v>
      </c>
      <c r="P42" s="56">
        <v>0.2797</v>
      </c>
      <c r="Q42" s="91">
        <v>5.5399999999999998E-2</v>
      </c>
      <c r="R42" s="57"/>
    </row>
    <row r="43" spans="1:18">
      <c r="A43" s="14">
        <v>2016</v>
      </c>
      <c r="B43" s="10" t="s">
        <v>29</v>
      </c>
      <c r="C43" s="54">
        <v>206.4</v>
      </c>
      <c r="D43" s="55">
        <v>-2.2464</v>
      </c>
      <c r="E43" s="56">
        <v>-2.7587999999999999</v>
      </c>
      <c r="F43" s="56">
        <v>0.42720000000000002</v>
      </c>
      <c r="G43" s="91">
        <v>8.5199999999999998E-2</v>
      </c>
      <c r="H43" s="57"/>
      <c r="I43" s="58">
        <v>-2.3026</v>
      </c>
      <c r="J43" s="56">
        <v>-2.8277999999999999</v>
      </c>
      <c r="K43" s="56">
        <v>0.43790000000000001</v>
      </c>
      <c r="L43" s="91">
        <v>8.7300000000000003E-2</v>
      </c>
      <c r="M43" s="91"/>
      <c r="N43" s="58">
        <v>-2.3586999999999998</v>
      </c>
      <c r="O43" s="56">
        <v>-2.8967999999999998</v>
      </c>
      <c r="P43" s="56">
        <v>0.4486</v>
      </c>
      <c r="Q43" s="91">
        <v>8.9499999999999996E-2</v>
      </c>
      <c r="R43" s="57"/>
    </row>
    <row r="44" spans="1:18">
      <c r="A44" s="14">
        <v>2016</v>
      </c>
      <c r="B44" s="10" t="s">
        <v>30</v>
      </c>
      <c r="C44" s="54">
        <v>196.95</v>
      </c>
      <c r="D44" s="55">
        <v>-2.4731999999999998</v>
      </c>
      <c r="E44" s="56">
        <v>-2.9424000000000001</v>
      </c>
      <c r="F44" s="56">
        <v>0.41399999999999998</v>
      </c>
      <c r="G44" s="91">
        <v>5.5199999999999999E-2</v>
      </c>
      <c r="H44" s="57"/>
      <c r="I44" s="58">
        <v>-2.5350000000000001</v>
      </c>
      <c r="J44" s="56">
        <v>-3.016</v>
      </c>
      <c r="K44" s="56">
        <v>0.4244</v>
      </c>
      <c r="L44" s="91">
        <v>5.6599999999999998E-2</v>
      </c>
      <c r="M44" s="91"/>
      <c r="N44" s="58">
        <v>-2.5969000000000002</v>
      </c>
      <c r="O44" s="56">
        <v>-3.0895999999999999</v>
      </c>
      <c r="P44" s="56">
        <v>0.43469999999999998</v>
      </c>
      <c r="Q44" s="91">
        <v>5.8000000000000003E-2</v>
      </c>
      <c r="R44" s="57"/>
    </row>
    <row r="45" spans="1:18">
      <c r="A45" s="14">
        <v>2016</v>
      </c>
      <c r="B45" s="10" t="s">
        <v>31</v>
      </c>
      <c r="C45" s="54">
        <v>213.7</v>
      </c>
      <c r="D45" s="55">
        <v>-2.1057000000000001</v>
      </c>
      <c r="E45" s="56">
        <v>-2.4351000000000003</v>
      </c>
      <c r="F45" s="56">
        <v>0.27450000000000002</v>
      </c>
      <c r="G45" s="91">
        <v>5.4899999999999997E-2</v>
      </c>
      <c r="H45" s="57"/>
      <c r="I45" s="58">
        <v>-2.1402000000000001</v>
      </c>
      <c r="J45" s="56">
        <v>-2.4750000000000001</v>
      </c>
      <c r="K45" s="56">
        <v>0.27900000000000003</v>
      </c>
      <c r="L45" s="91">
        <v>5.5800000000000002E-2</v>
      </c>
      <c r="M45" s="91"/>
      <c r="N45" s="58">
        <v>-2.1747999999999998</v>
      </c>
      <c r="O45" s="56">
        <v>-2.5150000000000001</v>
      </c>
      <c r="P45" s="56">
        <v>0.28349999999999997</v>
      </c>
      <c r="Q45" s="91">
        <v>5.67E-2</v>
      </c>
      <c r="R45" s="57"/>
    </row>
    <row r="46" spans="1:18">
      <c r="A46" s="14">
        <v>2016</v>
      </c>
      <c r="B46" s="10" t="s">
        <v>32</v>
      </c>
      <c r="C46" s="54">
        <v>260.75</v>
      </c>
      <c r="D46" s="55">
        <v>-0.9577</v>
      </c>
      <c r="E46" s="56">
        <v>-1.2749000000000001</v>
      </c>
      <c r="F46" s="56">
        <v>0.20499999999999999</v>
      </c>
      <c r="G46" s="91">
        <v>0.11219999999999999</v>
      </c>
      <c r="H46" s="57"/>
      <c r="I46" s="58">
        <v>-0.97340000000000004</v>
      </c>
      <c r="J46" s="56">
        <v>-1.2958000000000001</v>
      </c>
      <c r="K46" s="56">
        <v>0.20830000000000001</v>
      </c>
      <c r="L46" s="91">
        <v>0.11409999999999999</v>
      </c>
      <c r="M46" s="91"/>
      <c r="N46" s="58">
        <v>-0.98909999999999998</v>
      </c>
      <c r="O46" s="56">
        <v>-1.3167</v>
      </c>
      <c r="P46" s="56">
        <v>0.2117</v>
      </c>
      <c r="Q46" s="91">
        <v>0.1159</v>
      </c>
      <c r="R46" s="57"/>
    </row>
    <row r="47" spans="1:18">
      <c r="A47" s="14">
        <v>2016</v>
      </c>
      <c r="B47" s="10" t="s">
        <v>33</v>
      </c>
      <c r="C47" s="54">
        <v>263.75</v>
      </c>
      <c r="D47" s="55">
        <v>-0.88449999999999995</v>
      </c>
      <c r="E47" s="56">
        <v>-1.1577999999999999</v>
      </c>
      <c r="F47" s="56">
        <v>0.16839999999999999</v>
      </c>
      <c r="G47" s="91">
        <v>0.10489999999999999</v>
      </c>
      <c r="H47" s="57"/>
      <c r="I47" s="58">
        <v>-0.89900000000000002</v>
      </c>
      <c r="J47" s="56">
        <v>-1.1767000000000001</v>
      </c>
      <c r="K47" s="56">
        <v>0.1711</v>
      </c>
      <c r="L47" s="91">
        <v>0.1066</v>
      </c>
      <c r="M47" s="91"/>
      <c r="N47" s="58">
        <v>-0.91349999999999998</v>
      </c>
      <c r="O47" s="56">
        <v>-1.1958</v>
      </c>
      <c r="P47" s="56">
        <v>0.1739</v>
      </c>
      <c r="Q47" s="91">
        <v>0.1084</v>
      </c>
      <c r="R47" s="57"/>
    </row>
    <row r="48" spans="1:18">
      <c r="A48" s="14">
        <v>2016</v>
      </c>
      <c r="B48" s="10" t="s">
        <v>34</v>
      </c>
      <c r="C48" s="54">
        <v>271</v>
      </c>
      <c r="D48" s="55">
        <v>-0.70760000000000001</v>
      </c>
      <c r="E48" s="56">
        <v>-0.99549999999999994</v>
      </c>
      <c r="F48" s="56">
        <v>0.18179999999999999</v>
      </c>
      <c r="G48" s="91">
        <v>0.1061</v>
      </c>
      <c r="H48" s="57"/>
      <c r="I48" s="58">
        <v>-0.71919999999999995</v>
      </c>
      <c r="J48" s="56">
        <v>-1.0118999999999998</v>
      </c>
      <c r="K48" s="56">
        <v>0.18479999999999999</v>
      </c>
      <c r="L48" s="91">
        <v>0.1079</v>
      </c>
      <c r="M48" s="91"/>
      <c r="N48" s="58">
        <v>-0.73080000000000001</v>
      </c>
      <c r="O48" s="56">
        <v>-1.0281</v>
      </c>
      <c r="P48" s="56">
        <v>0.18770000000000001</v>
      </c>
      <c r="Q48" s="91">
        <v>0.1096</v>
      </c>
      <c r="R48" s="57"/>
    </row>
    <row r="49" spans="1:18">
      <c r="A49" s="14">
        <v>2016</v>
      </c>
      <c r="B49" s="10" t="s">
        <v>35</v>
      </c>
      <c r="C49" s="54">
        <v>276.05</v>
      </c>
      <c r="D49" s="55">
        <v>-0.58440000000000003</v>
      </c>
      <c r="E49" s="56">
        <v>-1.0247999999999999</v>
      </c>
      <c r="F49" s="56">
        <v>0.33789999999999998</v>
      </c>
      <c r="G49" s="91">
        <v>0.10249999999999999</v>
      </c>
      <c r="H49" s="57"/>
      <c r="I49" s="58">
        <v>-0.59399999999999997</v>
      </c>
      <c r="J49" s="56">
        <v>-1.0417000000000001</v>
      </c>
      <c r="K49" s="56">
        <v>0.34350000000000003</v>
      </c>
      <c r="L49" s="91">
        <v>0.1042</v>
      </c>
      <c r="M49" s="91"/>
      <c r="N49" s="58">
        <v>-0.60350000000000004</v>
      </c>
      <c r="O49" s="56">
        <v>-1.0583</v>
      </c>
      <c r="P49" s="56">
        <v>0.34899999999999998</v>
      </c>
      <c r="Q49" s="91">
        <v>0.10580000000000001</v>
      </c>
      <c r="R49" s="57"/>
    </row>
    <row r="50" spans="1:18">
      <c r="A50" s="14">
        <v>2016</v>
      </c>
      <c r="B50" s="10" t="s">
        <v>36</v>
      </c>
      <c r="C50" s="54">
        <v>301.35000000000002</v>
      </c>
      <c r="D50" s="55">
        <v>3.2899999999999999E-2</v>
      </c>
      <c r="E50" s="56">
        <v>-0.53810000000000002</v>
      </c>
      <c r="F50" s="56">
        <v>0.4819</v>
      </c>
      <c r="G50" s="91">
        <v>8.9099999999999999E-2</v>
      </c>
      <c r="H50" s="57"/>
      <c r="I50" s="58">
        <v>3.3500000000000002E-2</v>
      </c>
      <c r="J50" s="56">
        <v>-0.54680000000000006</v>
      </c>
      <c r="K50" s="56">
        <v>0.48980000000000001</v>
      </c>
      <c r="L50" s="91">
        <v>9.0499999999999997E-2</v>
      </c>
      <c r="M50" s="91"/>
      <c r="N50" s="58">
        <v>3.4000000000000002E-2</v>
      </c>
      <c r="O50" s="56">
        <v>-0.55569999999999997</v>
      </c>
      <c r="P50" s="56">
        <v>0.49769999999999998</v>
      </c>
      <c r="Q50" s="91">
        <v>9.1999999999999998E-2</v>
      </c>
      <c r="R50" s="57"/>
    </row>
    <row r="51" spans="1:18" ht="15" thickBot="1">
      <c r="A51" s="15">
        <v>2016</v>
      </c>
      <c r="B51" s="11" t="s">
        <v>37</v>
      </c>
      <c r="C51" s="59">
        <v>297.75</v>
      </c>
      <c r="D51" s="60">
        <v>-5.4899999999999997E-2</v>
      </c>
      <c r="E51" s="61">
        <v>-0.56490000000000007</v>
      </c>
      <c r="F51" s="61">
        <v>0.43680000000000002</v>
      </c>
      <c r="G51" s="92">
        <v>7.3200000000000001E-2</v>
      </c>
      <c r="H51" s="62"/>
      <c r="I51" s="63">
        <v>-5.5800000000000002E-2</v>
      </c>
      <c r="J51" s="61">
        <v>-0.57410000000000005</v>
      </c>
      <c r="K51" s="61">
        <v>0.44390000000000002</v>
      </c>
      <c r="L51" s="92">
        <v>7.4399999999999994E-2</v>
      </c>
      <c r="M51" s="92"/>
      <c r="N51" s="63">
        <v>-5.67E-2</v>
      </c>
      <c r="O51" s="61">
        <v>-0.58340000000000003</v>
      </c>
      <c r="P51" s="61">
        <v>0.4511</v>
      </c>
      <c r="Q51" s="92">
        <v>7.5600000000000001E-2</v>
      </c>
      <c r="R51" s="62"/>
    </row>
    <row r="52" spans="1:18">
      <c r="A52" s="14">
        <v>2017</v>
      </c>
      <c r="B52" s="10" t="s">
        <v>26</v>
      </c>
      <c r="C52" s="49">
        <v>324.75</v>
      </c>
      <c r="D52" s="50">
        <v>0.60389999999999999</v>
      </c>
      <c r="E52" s="51">
        <v>0.21350000000000002</v>
      </c>
      <c r="F52" s="51">
        <v>0.26229999999999998</v>
      </c>
      <c r="G52" s="90">
        <v>0.12809999999999999</v>
      </c>
      <c r="H52" s="52"/>
      <c r="I52" s="53">
        <v>0.61380000000000001</v>
      </c>
      <c r="J52" s="51">
        <v>0.217</v>
      </c>
      <c r="K52" s="51">
        <v>0.2666</v>
      </c>
      <c r="L52" s="90">
        <v>0.13020000000000001</v>
      </c>
      <c r="M52" s="90"/>
      <c r="N52" s="53">
        <v>0.62370000000000003</v>
      </c>
      <c r="O52" s="51">
        <v>0.22050000000000006</v>
      </c>
      <c r="P52" s="51">
        <v>0.27089999999999997</v>
      </c>
      <c r="Q52" s="90">
        <v>0.1323</v>
      </c>
      <c r="R52" s="52"/>
    </row>
    <row r="53" spans="1:18">
      <c r="A53" s="14">
        <v>2017</v>
      </c>
      <c r="B53" s="10" t="s">
        <v>27</v>
      </c>
      <c r="C53" s="54">
        <v>356.85</v>
      </c>
      <c r="D53" s="55">
        <v>1.3871</v>
      </c>
      <c r="E53" s="56">
        <v>1.0114000000000001</v>
      </c>
      <c r="F53" s="56">
        <v>0.24640000000000001</v>
      </c>
      <c r="G53" s="91">
        <v>0.1293</v>
      </c>
      <c r="H53" s="57"/>
      <c r="I53" s="58">
        <v>1.4213</v>
      </c>
      <c r="J53" s="56">
        <v>1.0363</v>
      </c>
      <c r="K53" s="56">
        <v>0.2525</v>
      </c>
      <c r="L53" s="91">
        <v>0.13250000000000001</v>
      </c>
      <c r="M53" s="91"/>
      <c r="N53" s="58">
        <v>1.4554</v>
      </c>
      <c r="O53" s="56">
        <v>1.0611000000000002</v>
      </c>
      <c r="P53" s="56">
        <v>0.2586</v>
      </c>
      <c r="Q53" s="91">
        <v>0.13569999999999999</v>
      </c>
      <c r="R53" s="57"/>
    </row>
    <row r="54" spans="1:18">
      <c r="A54" s="14">
        <v>2017</v>
      </c>
      <c r="B54" s="10" t="s">
        <v>28</v>
      </c>
      <c r="C54" s="54">
        <v>362.05</v>
      </c>
      <c r="D54" s="55">
        <v>1.514</v>
      </c>
      <c r="E54" s="56">
        <v>0.9516</v>
      </c>
      <c r="F54" s="56">
        <v>0.45379999999999998</v>
      </c>
      <c r="G54" s="91">
        <v>0.1086</v>
      </c>
      <c r="H54" s="57"/>
      <c r="I54" s="58">
        <v>1.5512999999999999</v>
      </c>
      <c r="J54" s="56">
        <v>0.97499999999999987</v>
      </c>
      <c r="K54" s="56">
        <v>0.46500000000000002</v>
      </c>
      <c r="L54" s="91">
        <v>0.1113</v>
      </c>
      <c r="M54" s="91"/>
      <c r="N54" s="58">
        <v>1.5885</v>
      </c>
      <c r="O54" s="56">
        <v>0.99840000000000007</v>
      </c>
      <c r="P54" s="56">
        <v>0.47620000000000001</v>
      </c>
      <c r="Q54" s="91">
        <v>0.1139</v>
      </c>
      <c r="R54" s="57"/>
    </row>
    <row r="55" spans="1:18">
      <c r="A55" s="14">
        <v>2017</v>
      </c>
      <c r="B55" s="10" t="s">
        <v>29</v>
      </c>
      <c r="C55" s="54">
        <v>339.05</v>
      </c>
      <c r="D55" s="55">
        <v>0.95279999999999998</v>
      </c>
      <c r="E55" s="56">
        <v>0.55020000000000002</v>
      </c>
      <c r="F55" s="56">
        <v>0.29649999999999999</v>
      </c>
      <c r="G55" s="91">
        <v>0.1061</v>
      </c>
      <c r="H55" s="57"/>
      <c r="I55" s="58">
        <v>0.97629999999999995</v>
      </c>
      <c r="J55" s="56">
        <v>0.56369999999999987</v>
      </c>
      <c r="K55" s="56">
        <v>0.30380000000000001</v>
      </c>
      <c r="L55" s="91">
        <v>0.10879999999999999</v>
      </c>
      <c r="M55" s="91"/>
      <c r="N55" s="58">
        <v>0.99970000000000003</v>
      </c>
      <c r="O55" s="56">
        <v>0.57730000000000015</v>
      </c>
      <c r="P55" s="56">
        <v>0.311</v>
      </c>
      <c r="Q55" s="91">
        <v>0.1114</v>
      </c>
      <c r="R55" s="57"/>
    </row>
    <row r="56" spans="1:18">
      <c r="A56" s="14">
        <v>2017</v>
      </c>
      <c r="B56" s="10" t="s">
        <v>30</v>
      </c>
      <c r="C56" s="54">
        <v>340.2</v>
      </c>
      <c r="D56" s="55">
        <v>0.98089999999999999</v>
      </c>
      <c r="E56" s="56">
        <v>0.63569999999999993</v>
      </c>
      <c r="F56" s="56">
        <v>0.2525</v>
      </c>
      <c r="G56" s="91">
        <v>9.2700000000000005E-2</v>
      </c>
      <c r="H56" s="57"/>
      <c r="I56" s="58">
        <v>1.0049999999999999</v>
      </c>
      <c r="J56" s="56">
        <v>0.6512</v>
      </c>
      <c r="K56" s="56">
        <v>0.25879999999999997</v>
      </c>
      <c r="L56" s="91">
        <v>9.5000000000000001E-2</v>
      </c>
      <c r="M56" s="91"/>
      <c r="N56" s="58">
        <v>1.0290999999999999</v>
      </c>
      <c r="O56" s="56">
        <v>0.66679999999999984</v>
      </c>
      <c r="P56" s="56">
        <v>0.26500000000000001</v>
      </c>
      <c r="Q56" s="91">
        <v>9.7299999999999998E-2</v>
      </c>
      <c r="R56" s="57"/>
    </row>
    <row r="57" spans="1:18">
      <c r="A57" s="14">
        <v>2017</v>
      </c>
      <c r="B57" s="10" t="s">
        <v>31</v>
      </c>
      <c r="C57" s="54">
        <v>319.55</v>
      </c>
      <c r="D57" s="55">
        <v>0.47699999999999998</v>
      </c>
      <c r="E57" s="56">
        <v>0.19639999999999996</v>
      </c>
      <c r="F57" s="56">
        <v>0.20130000000000001</v>
      </c>
      <c r="G57" s="91">
        <v>7.9299999999999995E-2</v>
      </c>
      <c r="H57" s="57"/>
      <c r="I57" s="58">
        <v>0.48880000000000001</v>
      </c>
      <c r="J57" s="56">
        <v>0.20119999999999999</v>
      </c>
      <c r="K57" s="56">
        <v>0.20630000000000001</v>
      </c>
      <c r="L57" s="91">
        <v>8.1299999999999997E-2</v>
      </c>
      <c r="M57" s="91"/>
      <c r="N57" s="58">
        <v>0.50049999999999994</v>
      </c>
      <c r="O57" s="56">
        <v>0.20609999999999995</v>
      </c>
      <c r="P57" s="56">
        <v>0.2112</v>
      </c>
      <c r="Q57" s="91">
        <v>8.3199999999999996E-2</v>
      </c>
      <c r="R57" s="57"/>
    </row>
    <row r="58" spans="1:18">
      <c r="A58" s="14">
        <v>2017</v>
      </c>
      <c r="B58" s="10" t="s">
        <v>32</v>
      </c>
      <c r="C58" s="54">
        <v>324.85000000000002</v>
      </c>
      <c r="D58" s="55">
        <v>0.60629999999999995</v>
      </c>
      <c r="E58" s="56">
        <v>0.33909999999999996</v>
      </c>
      <c r="F58" s="56">
        <v>0.1464</v>
      </c>
      <c r="G58" s="91">
        <v>0.1208</v>
      </c>
      <c r="H58" s="57"/>
      <c r="I58" s="58">
        <v>0.62129999999999996</v>
      </c>
      <c r="J58" s="56">
        <v>0.34749999999999992</v>
      </c>
      <c r="K58" s="56">
        <v>0.15</v>
      </c>
      <c r="L58" s="91">
        <v>0.12379999999999999</v>
      </c>
      <c r="M58" s="91"/>
      <c r="N58" s="58">
        <v>0.63619999999999999</v>
      </c>
      <c r="O58" s="56">
        <v>0.35589999999999999</v>
      </c>
      <c r="P58" s="56">
        <v>0.15359999999999999</v>
      </c>
      <c r="Q58" s="91">
        <v>0.12670000000000001</v>
      </c>
      <c r="R58" s="57"/>
    </row>
    <row r="59" spans="1:18">
      <c r="A59" s="14">
        <v>2017</v>
      </c>
      <c r="B59" s="10" t="s">
        <v>33</v>
      </c>
      <c r="C59" s="54">
        <v>318.2</v>
      </c>
      <c r="D59" s="55">
        <v>0.40039999999999998</v>
      </c>
      <c r="E59" s="56">
        <v>0.12209999999999999</v>
      </c>
      <c r="F59" s="56">
        <v>0.15179999999999999</v>
      </c>
      <c r="G59" s="91">
        <v>0.1265</v>
      </c>
      <c r="H59" s="57"/>
      <c r="I59" s="58">
        <v>0.40770000000000001</v>
      </c>
      <c r="J59" s="56">
        <v>0.12429999999999999</v>
      </c>
      <c r="K59" s="56">
        <v>0.15459999999999999</v>
      </c>
      <c r="L59" s="91">
        <v>0.1288</v>
      </c>
      <c r="M59" s="91"/>
      <c r="N59" s="58">
        <v>0.41860000000000003</v>
      </c>
      <c r="O59" s="56">
        <v>0.12760000000000002</v>
      </c>
      <c r="P59" s="56">
        <v>0.15870000000000001</v>
      </c>
      <c r="Q59" s="91">
        <v>0.1323</v>
      </c>
      <c r="R59" s="57"/>
    </row>
    <row r="60" spans="1:18">
      <c r="A60" s="14">
        <v>2017</v>
      </c>
      <c r="B60" s="10" t="s">
        <v>34</v>
      </c>
      <c r="C60" s="54">
        <v>314.7</v>
      </c>
      <c r="D60" s="55">
        <v>0.32340000000000002</v>
      </c>
      <c r="E60" s="56">
        <v>-1.0999999999999982E-2</v>
      </c>
      <c r="F60" s="56">
        <v>0.2167</v>
      </c>
      <c r="G60" s="91">
        <v>0.1177</v>
      </c>
      <c r="H60" s="57"/>
      <c r="I60" s="58">
        <v>0.32929999999999998</v>
      </c>
      <c r="J60" s="56">
        <v>-1.1100000000000013E-2</v>
      </c>
      <c r="K60" s="56">
        <v>0.22059999999999999</v>
      </c>
      <c r="L60" s="91">
        <v>0.1198</v>
      </c>
      <c r="M60" s="91"/>
      <c r="N60" s="58">
        <v>0.33810000000000001</v>
      </c>
      <c r="O60" s="56">
        <v>-1.1599999999999985E-2</v>
      </c>
      <c r="P60" s="56">
        <v>0.2266</v>
      </c>
      <c r="Q60" s="91">
        <v>0.1231</v>
      </c>
      <c r="R60" s="57"/>
    </row>
    <row r="61" spans="1:18">
      <c r="A61" s="14">
        <v>2017</v>
      </c>
      <c r="B61" s="10" t="s">
        <v>35</v>
      </c>
      <c r="C61" s="54">
        <v>327</v>
      </c>
      <c r="D61" s="55">
        <v>0.59399999999999997</v>
      </c>
      <c r="E61" s="56">
        <v>5.6099999999999955E-2</v>
      </c>
      <c r="F61" s="56">
        <v>0.41360000000000002</v>
      </c>
      <c r="G61" s="91">
        <v>0.12429999999999999</v>
      </c>
      <c r="H61" s="57"/>
      <c r="I61" s="58">
        <v>0.6048</v>
      </c>
      <c r="J61" s="56">
        <v>5.710000000000004E-2</v>
      </c>
      <c r="K61" s="56">
        <v>0.42109999999999997</v>
      </c>
      <c r="L61" s="91">
        <v>0.12659999999999999</v>
      </c>
      <c r="M61" s="91"/>
      <c r="N61" s="58">
        <v>0.621</v>
      </c>
      <c r="O61" s="56">
        <v>5.8599999999999985E-2</v>
      </c>
      <c r="P61" s="56">
        <v>0.43240000000000001</v>
      </c>
      <c r="Q61" s="91">
        <v>0.13</v>
      </c>
      <c r="R61" s="57"/>
    </row>
    <row r="62" spans="1:18">
      <c r="A62" s="14">
        <v>2017</v>
      </c>
      <c r="B62" s="10" t="s">
        <v>36</v>
      </c>
      <c r="C62" s="54">
        <v>318.2</v>
      </c>
      <c r="D62" s="55">
        <v>0.40039999999999998</v>
      </c>
      <c r="E62" s="56">
        <v>-0.12870000000000004</v>
      </c>
      <c r="F62" s="56">
        <v>0.4521</v>
      </c>
      <c r="G62" s="91">
        <v>7.6999999999999999E-2</v>
      </c>
      <c r="H62" s="57"/>
      <c r="I62" s="58">
        <v>0.40770000000000001</v>
      </c>
      <c r="J62" s="56">
        <v>-0.13099999999999998</v>
      </c>
      <c r="K62" s="56">
        <v>0.46029999999999999</v>
      </c>
      <c r="L62" s="91">
        <v>7.8399999999999997E-2</v>
      </c>
      <c r="M62" s="91"/>
      <c r="N62" s="58">
        <v>0.41860000000000003</v>
      </c>
      <c r="O62" s="56">
        <v>-0.1346</v>
      </c>
      <c r="P62" s="56">
        <v>0.47270000000000001</v>
      </c>
      <c r="Q62" s="91">
        <v>8.0500000000000002E-2</v>
      </c>
      <c r="R62" s="57"/>
    </row>
    <row r="63" spans="1:18" ht="15" thickBot="1">
      <c r="A63" s="15">
        <v>2017</v>
      </c>
      <c r="B63" s="11" t="s">
        <v>37</v>
      </c>
      <c r="C63" s="59">
        <v>332.95</v>
      </c>
      <c r="D63" s="60">
        <v>0.72489999999999999</v>
      </c>
      <c r="E63" s="61">
        <v>0.18810000000000002</v>
      </c>
      <c r="F63" s="61">
        <v>0.44879999999999998</v>
      </c>
      <c r="G63" s="92">
        <v>8.7999999999999995E-2</v>
      </c>
      <c r="H63" s="62"/>
      <c r="I63" s="63">
        <v>0.73809999999999998</v>
      </c>
      <c r="J63" s="61">
        <v>0.19149999999999995</v>
      </c>
      <c r="K63" s="61">
        <v>0.45700000000000002</v>
      </c>
      <c r="L63" s="92">
        <v>8.9599999999999999E-2</v>
      </c>
      <c r="M63" s="92"/>
      <c r="N63" s="63">
        <v>0.75790000000000002</v>
      </c>
      <c r="O63" s="61">
        <v>0.19670000000000001</v>
      </c>
      <c r="P63" s="61">
        <v>0.46920000000000001</v>
      </c>
      <c r="Q63" s="92">
        <v>9.1999999999999998E-2</v>
      </c>
      <c r="R63" s="62"/>
    </row>
    <row r="64" spans="1:18">
      <c r="A64" s="14">
        <v>2018</v>
      </c>
      <c r="B64" s="10" t="s">
        <v>26</v>
      </c>
      <c r="C64" s="49">
        <v>347.75</v>
      </c>
      <c r="D64" s="50">
        <v>1.0505</v>
      </c>
      <c r="E64" s="51">
        <v>0.6258999999999999</v>
      </c>
      <c r="F64" s="51">
        <v>0.3201</v>
      </c>
      <c r="G64" s="90">
        <v>0.1045</v>
      </c>
      <c r="H64" s="52"/>
      <c r="I64" s="53">
        <v>1.0696000000000001</v>
      </c>
      <c r="J64" s="51">
        <v>0.63729999999999998</v>
      </c>
      <c r="K64" s="51">
        <v>0.32590000000000002</v>
      </c>
      <c r="L64" s="90">
        <v>0.10639999999999999</v>
      </c>
      <c r="M64" s="90"/>
      <c r="N64" s="53">
        <v>1.0983000000000001</v>
      </c>
      <c r="O64" s="51">
        <v>0.6543000000000001</v>
      </c>
      <c r="P64" s="51">
        <v>0.3347</v>
      </c>
      <c r="Q64" s="90">
        <v>0.10929999999999999</v>
      </c>
      <c r="R64" s="52"/>
    </row>
    <row r="65" spans="1:18">
      <c r="A65" s="14">
        <v>2018</v>
      </c>
      <c r="B65" s="10" t="s">
        <v>27</v>
      </c>
      <c r="C65" s="54">
        <v>347.88</v>
      </c>
      <c r="D65" s="55">
        <v>1.1253</v>
      </c>
      <c r="E65" s="56">
        <v>0.65260000000000007</v>
      </c>
      <c r="F65" s="56">
        <v>0.38569999999999999</v>
      </c>
      <c r="G65" s="91">
        <v>8.6999999999999994E-2</v>
      </c>
      <c r="H65" s="57"/>
      <c r="I65" s="58">
        <v>1.1458999999999999</v>
      </c>
      <c r="J65" s="56">
        <v>0.66459999999999986</v>
      </c>
      <c r="K65" s="56">
        <v>0.39269999999999999</v>
      </c>
      <c r="L65" s="91">
        <v>8.8599999999999998E-2</v>
      </c>
      <c r="M65" s="91"/>
      <c r="N65" s="58">
        <v>1.1700999999999999</v>
      </c>
      <c r="O65" s="56">
        <v>0.67869999999999986</v>
      </c>
      <c r="P65" s="56">
        <v>0.40100000000000002</v>
      </c>
      <c r="Q65" s="91">
        <v>9.0399999999999994E-2</v>
      </c>
      <c r="R65" s="57"/>
    </row>
    <row r="66" spans="1:18">
      <c r="A66" s="14">
        <v>2018</v>
      </c>
      <c r="B66" s="10" t="s">
        <v>28</v>
      </c>
      <c r="C66" s="54">
        <v>356.29</v>
      </c>
      <c r="D66" s="55">
        <v>1.323</v>
      </c>
      <c r="E66" s="56">
        <v>0.62539999999999996</v>
      </c>
      <c r="F66" s="56">
        <v>0.61599999999999999</v>
      </c>
      <c r="G66" s="91">
        <v>8.1600000000000006E-2</v>
      </c>
      <c r="H66" s="57"/>
      <c r="I66" s="58">
        <v>1.3472</v>
      </c>
      <c r="J66" s="56">
        <v>0.63690000000000002</v>
      </c>
      <c r="K66" s="56">
        <v>0.62729999999999997</v>
      </c>
      <c r="L66" s="91">
        <v>8.3000000000000004E-2</v>
      </c>
      <c r="M66" s="91"/>
      <c r="N66" s="58">
        <v>1.3755999999999999</v>
      </c>
      <c r="O66" s="56">
        <v>0.65029999999999999</v>
      </c>
      <c r="P66" s="56">
        <v>0.64049999999999996</v>
      </c>
      <c r="Q66" s="91">
        <v>8.48E-2</v>
      </c>
      <c r="R66" s="57"/>
    </row>
    <row r="67" spans="1:18">
      <c r="A67" s="14">
        <v>2018</v>
      </c>
      <c r="B67" s="10" t="s">
        <v>29</v>
      </c>
      <c r="C67" s="54">
        <v>363.31</v>
      </c>
      <c r="D67" s="55">
        <v>1.488</v>
      </c>
      <c r="E67" s="56">
        <v>0.62849999999999995</v>
      </c>
      <c r="F67" s="56">
        <v>0.7601</v>
      </c>
      <c r="G67" s="91">
        <v>9.9400000000000002E-2</v>
      </c>
      <c r="H67" s="57"/>
      <c r="I67" s="58">
        <v>1.5152000000000001</v>
      </c>
      <c r="J67" s="56">
        <v>0.64000000000000012</v>
      </c>
      <c r="K67" s="56">
        <v>0.77400000000000002</v>
      </c>
      <c r="L67" s="91">
        <v>0.1012</v>
      </c>
      <c r="M67" s="91"/>
      <c r="N67" s="58">
        <v>1.5471999999999999</v>
      </c>
      <c r="O67" s="56">
        <v>0.65349999999999986</v>
      </c>
      <c r="P67" s="56">
        <v>0.7903</v>
      </c>
      <c r="Q67" s="91">
        <v>0.10340000000000001</v>
      </c>
      <c r="R67" s="57"/>
    </row>
    <row r="68" spans="1:18">
      <c r="A68" s="14">
        <v>2018</v>
      </c>
      <c r="B68" s="10" t="s">
        <v>30</v>
      </c>
      <c r="C68" s="54">
        <v>391.92</v>
      </c>
      <c r="D68" s="55">
        <v>2.1604000000000001</v>
      </c>
      <c r="E68" s="56">
        <v>1.3316999999999999</v>
      </c>
      <c r="F68" s="56">
        <v>0.71660000000000001</v>
      </c>
      <c r="G68" s="91">
        <v>0.11210000000000001</v>
      </c>
      <c r="H68" s="57"/>
      <c r="I68" s="58">
        <v>2.1999</v>
      </c>
      <c r="J68" s="56">
        <v>1.3559999999999999</v>
      </c>
      <c r="K68" s="56">
        <v>0.72970000000000002</v>
      </c>
      <c r="L68" s="91">
        <v>0.1142</v>
      </c>
      <c r="M68" s="91"/>
      <c r="N68" s="58">
        <v>2.2463000000000002</v>
      </c>
      <c r="O68" s="56">
        <v>1.3846000000000003</v>
      </c>
      <c r="P68" s="56">
        <v>0.74509999999999998</v>
      </c>
      <c r="Q68" s="91">
        <v>0.1166</v>
      </c>
      <c r="R68" s="57"/>
    </row>
    <row r="69" spans="1:18">
      <c r="A69" s="14">
        <v>2018</v>
      </c>
      <c r="B69" s="10" t="s">
        <v>31</v>
      </c>
      <c r="C69" s="54">
        <v>394.42</v>
      </c>
      <c r="D69" s="55">
        <v>2.2191999999999998</v>
      </c>
      <c r="E69" s="56">
        <v>1.5305</v>
      </c>
      <c r="F69" s="56">
        <v>0.58289999999999997</v>
      </c>
      <c r="G69" s="91">
        <v>0.10580000000000001</v>
      </c>
      <c r="H69" s="57"/>
      <c r="I69" s="58">
        <v>2.2597999999999998</v>
      </c>
      <c r="J69" s="56">
        <v>1.5585999999999998</v>
      </c>
      <c r="K69" s="56">
        <v>0.59350000000000003</v>
      </c>
      <c r="L69" s="91">
        <v>0.1077</v>
      </c>
      <c r="M69" s="91"/>
      <c r="N69" s="58">
        <v>2.3073999999999999</v>
      </c>
      <c r="O69" s="56">
        <v>1.5912999999999997</v>
      </c>
      <c r="P69" s="56">
        <v>0.60609999999999997</v>
      </c>
      <c r="Q69" s="91">
        <v>0.11</v>
      </c>
      <c r="R69" s="57"/>
    </row>
    <row r="70" spans="1:18">
      <c r="A70" s="14">
        <v>2018</v>
      </c>
      <c r="B70" s="10" t="s">
        <v>32</v>
      </c>
      <c r="C70" s="54">
        <v>409.36</v>
      </c>
      <c r="D70" s="55">
        <v>2.6149</v>
      </c>
      <c r="E70" s="56">
        <v>1.9793000000000003</v>
      </c>
      <c r="F70" s="56">
        <v>0.53420000000000001</v>
      </c>
      <c r="G70" s="91">
        <v>0.1014</v>
      </c>
      <c r="H70" s="57"/>
      <c r="I70" s="58">
        <v>2.7307999999999999</v>
      </c>
      <c r="J70" s="56">
        <v>2.0669999999999997</v>
      </c>
      <c r="K70" s="56">
        <v>0.55789999999999995</v>
      </c>
      <c r="L70" s="91">
        <v>0.10589999999999999</v>
      </c>
      <c r="M70" s="91"/>
      <c r="N70" s="58">
        <v>2.7949000000000002</v>
      </c>
      <c r="O70" s="56">
        <v>2.1156000000000001</v>
      </c>
      <c r="P70" s="56">
        <v>0.57089999999999996</v>
      </c>
      <c r="Q70" s="91">
        <v>0.1084</v>
      </c>
      <c r="R70" s="57"/>
    </row>
    <row r="71" spans="1:18">
      <c r="A71" s="14">
        <v>2018</v>
      </c>
      <c r="B71" s="10" t="s">
        <v>33</v>
      </c>
      <c r="C71" s="54">
        <v>460.37</v>
      </c>
      <c r="D71" s="55">
        <v>3.8346</v>
      </c>
      <c r="E71" s="56">
        <v>3.0058000000000002</v>
      </c>
      <c r="F71" s="56">
        <v>0.69269999999999998</v>
      </c>
      <c r="G71" s="91">
        <v>0.1361</v>
      </c>
      <c r="H71" s="57"/>
      <c r="I71" s="58">
        <v>4.0045999999999999</v>
      </c>
      <c r="J71" s="56">
        <v>3.1391</v>
      </c>
      <c r="K71" s="56">
        <v>0.72340000000000004</v>
      </c>
      <c r="L71" s="91">
        <v>0.1421</v>
      </c>
      <c r="M71" s="91"/>
      <c r="N71" s="58">
        <v>4.0986000000000002</v>
      </c>
      <c r="O71" s="56">
        <v>3.2128000000000001</v>
      </c>
      <c r="P71" s="56">
        <v>0.74039999999999995</v>
      </c>
      <c r="Q71" s="91">
        <v>0.1454</v>
      </c>
      <c r="R71" s="57"/>
    </row>
    <row r="72" spans="1:18">
      <c r="A72" s="14">
        <v>2018</v>
      </c>
      <c r="B72" s="10" t="s">
        <v>34</v>
      </c>
      <c r="C72" s="54">
        <v>455.47</v>
      </c>
      <c r="D72" s="55">
        <v>3.7174</v>
      </c>
      <c r="E72" s="56">
        <v>2.7319999999999998</v>
      </c>
      <c r="F72" s="56">
        <v>0.86939999999999995</v>
      </c>
      <c r="G72" s="91">
        <v>0.11600000000000001</v>
      </c>
      <c r="H72" s="57"/>
      <c r="I72" s="58">
        <v>3.8822000000000001</v>
      </c>
      <c r="J72" s="56">
        <v>2.8531999999999997</v>
      </c>
      <c r="K72" s="56">
        <v>0.90790000000000004</v>
      </c>
      <c r="L72" s="91">
        <v>0.1211</v>
      </c>
      <c r="M72" s="91"/>
      <c r="N72" s="58">
        <v>3.9733000000000001</v>
      </c>
      <c r="O72" s="56">
        <v>2.92</v>
      </c>
      <c r="P72" s="56">
        <v>0.92930000000000001</v>
      </c>
      <c r="Q72" s="91">
        <v>0.124</v>
      </c>
      <c r="R72" s="57"/>
    </row>
    <row r="73" spans="1:18">
      <c r="A73" s="14">
        <v>2018</v>
      </c>
      <c r="B73" s="10" t="s">
        <v>35</v>
      </c>
      <c r="C73" s="54">
        <v>484.29</v>
      </c>
      <c r="D73" s="55">
        <v>4.4066000000000001</v>
      </c>
      <c r="E73" s="56">
        <v>2.8361999999999998</v>
      </c>
      <c r="F73" s="56">
        <v>1.4449000000000001</v>
      </c>
      <c r="G73" s="91">
        <v>0.1255</v>
      </c>
      <c r="H73" s="57"/>
      <c r="I73" s="58">
        <v>4.6018999999999997</v>
      </c>
      <c r="J73" s="56">
        <v>2.9617999999999998</v>
      </c>
      <c r="K73" s="56">
        <v>1.5089999999999999</v>
      </c>
      <c r="L73" s="91">
        <v>0.13109999999999999</v>
      </c>
      <c r="M73" s="91"/>
      <c r="N73" s="58">
        <v>4.7099000000000002</v>
      </c>
      <c r="O73" s="56">
        <v>3.0313000000000003</v>
      </c>
      <c r="P73" s="56">
        <v>1.5444</v>
      </c>
      <c r="Q73" s="91">
        <v>0.13420000000000001</v>
      </c>
      <c r="R73" s="57"/>
    </row>
    <row r="74" spans="1:18">
      <c r="A74" s="14">
        <v>2018</v>
      </c>
      <c r="B74" s="10" t="s">
        <v>36</v>
      </c>
      <c r="C74" s="54">
        <v>505.47</v>
      </c>
      <c r="D74" s="55">
        <v>4.9130000000000003</v>
      </c>
      <c r="E74" s="56">
        <v>3.3878000000000004</v>
      </c>
      <c r="F74" s="56">
        <v>1.4161999999999999</v>
      </c>
      <c r="G74" s="91">
        <v>0.109</v>
      </c>
      <c r="H74" s="57"/>
      <c r="I74" s="58">
        <v>5.1307999999999998</v>
      </c>
      <c r="J74" s="56">
        <v>3.5378999999999996</v>
      </c>
      <c r="K74" s="56">
        <v>1.4790000000000001</v>
      </c>
      <c r="L74" s="91">
        <v>0.1139</v>
      </c>
      <c r="M74" s="91"/>
      <c r="N74" s="58">
        <v>5.2511999999999999</v>
      </c>
      <c r="O74" s="56">
        <v>3.621</v>
      </c>
      <c r="P74" s="56">
        <v>1.5137</v>
      </c>
      <c r="Q74" s="91">
        <v>0.11650000000000001</v>
      </c>
      <c r="R74" s="57"/>
    </row>
    <row r="75" spans="1:18" ht="15" thickBot="1">
      <c r="A75" s="15">
        <v>2018</v>
      </c>
      <c r="B75" s="11" t="s">
        <v>37</v>
      </c>
      <c r="C75" s="59">
        <v>496.81</v>
      </c>
      <c r="D75" s="60">
        <v>4.7058999999999997</v>
      </c>
      <c r="E75" s="61">
        <v>3.1621999999999995</v>
      </c>
      <c r="F75" s="61">
        <v>1.4428000000000001</v>
      </c>
      <c r="G75" s="92">
        <v>0.1009</v>
      </c>
      <c r="H75" s="62"/>
      <c r="I75" s="63">
        <v>4.9145000000000003</v>
      </c>
      <c r="J75" s="61">
        <v>3.3023000000000002</v>
      </c>
      <c r="K75" s="61">
        <v>1.5067999999999999</v>
      </c>
      <c r="L75" s="92">
        <v>0.10539999999999999</v>
      </c>
      <c r="M75" s="92"/>
      <c r="N75" s="63">
        <v>5.0298999999999996</v>
      </c>
      <c r="O75" s="61">
        <v>3.3798999999999997</v>
      </c>
      <c r="P75" s="61">
        <v>1.5421</v>
      </c>
      <c r="Q75" s="92">
        <v>0.1079</v>
      </c>
      <c r="R75" s="62"/>
    </row>
    <row r="76" spans="1:18">
      <c r="A76" s="14">
        <v>2019</v>
      </c>
      <c r="B76" s="10" t="s">
        <v>26</v>
      </c>
      <c r="C76" s="49">
        <v>439.15</v>
      </c>
      <c r="D76" s="50">
        <v>3.3008999999999999</v>
      </c>
      <c r="E76" s="51">
        <v>1.8777999999999999</v>
      </c>
      <c r="F76" s="51">
        <v>1.3028</v>
      </c>
      <c r="G76" s="90">
        <v>0.1203</v>
      </c>
      <c r="H76" s="52"/>
      <c r="I76" s="53">
        <v>3.3613</v>
      </c>
      <c r="J76" s="51">
        <v>1.9121999999999999</v>
      </c>
      <c r="K76" s="51">
        <v>1.3266</v>
      </c>
      <c r="L76" s="90">
        <v>0.1225</v>
      </c>
      <c r="M76" s="90"/>
      <c r="N76" s="53">
        <v>3.4321000000000002</v>
      </c>
      <c r="O76" s="51">
        <v>1.9524000000000001</v>
      </c>
      <c r="P76" s="51">
        <v>1.3546</v>
      </c>
      <c r="Q76" s="90">
        <v>0.12509999999999999</v>
      </c>
      <c r="R76" s="52"/>
    </row>
    <row r="77" spans="1:18">
      <c r="A77" s="14">
        <v>2019</v>
      </c>
      <c r="B77" s="10" t="s">
        <v>27</v>
      </c>
      <c r="C77" s="54">
        <v>433.24</v>
      </c>
      <c r="D77" s="55">
        <v>3.1606999999999998</v>
      </c>
      <c r="E77" s="56">
        <v>1.9204999999999999</v>
      </c>
      <c r="F77" s="56">
        <v>1.1731</v>
      </c>
      <c r="G77" s="91">
        <v>6.7100000000000007E-2</v>
      </c>
      <c r="H77" s="57"/>
      <c r="I77" s="58">
        <v>3.2185000000000001</v>
      </c>
      <c r="J77" s="56">
        <v>1.9556</v>
      </c>
      <c r="K77" s="56">
        <v>1.1944999999999999</v>
      </c>
      <c r="L77" s="91">
        <v>6.8400000000000002E-2</v>
      </c>
      <c r="M77" s="91"/>
      <c r="N77" s="58">
        <v>3.2864</v>
      </c>
      <c r="O77" s="56">
        <v>1.9968999999999999</v>
      </c>
      <c r="P77" s="56">
        <v>1.2197</v>
      </c>
      <c r="Q77" s="91">
        <v>6.9800000000000001E-2</v>
      </c>
      <c r="R77" s="57"/>
    </row>
    <row r="78" spans="1:18">
      <c r="A78" s="14">
        <v>2019</v>
      </c>
      <c r="B78" s="10" t="s">
        <v>28</v>
      </c>
      <c r="C78" s="54">
        <v>420.39</v>
      </c>
      <c r="D78" s="55">
        <v>2.8559000000000001</v>
      </c>
      <c r="E78" s="56">
        <v>1.3725000000000001</v>
      </c>
      <c r="F78" s="56">
        <v>1.4518</v>
      </c>
      <c r="G78" s="91">
        <v>3.1600000000000003E-2</v>
      </c>
      <c r="H78" s="57"/>
      <c r="I78" s="58">
        <v>2.9081000000000001</v>
      </c>
      <c r="J78" s="56">
        <v>1.3977000000000002</v>
      </c>
      <c r="K78" s="56">
        <v>1.4782999999999999</v>
      </c>
      <c r="L78" s="91">
        <v>3.2099999999999997E-2</v>
      </c>
      <c r="M78" s="91"/>
      <c r="N78" s="58">
        <v>2.9693999999999998</v>
      </c>
      <c r="O78" s="56">
        <v>1.4270999999999998</v>
      </c>
      <c r="P78" s="56">
        <v>1.5095000000000001</v>
      </c>
      <c r="Q78" s="91">
        <v>3.2800000000000003E-2</v>
      </c>
      <c r="R78" s="57"/>
    </row>
    <row r="79" spans="1:18">
      <c r="A79" s="14">
        <v>2019</v>
      </c>
      <c r="B79" s="10" t="s">
        <v>29</v>
      </c>
      <c r="C79" s="54">
        <v>429.6</v>
      </c>
      <c r="D79" s="55">
        <v>3.0743999999999998</v>
      </c>
      <c r="E79" s="56">
        <v>1.4251999999999998</v>
      </c>
      <c r="F79" s="56">
        <v>1.6143000000000001</v>
      </c>
      <c r="G79" s="91">
        <v>3.49E-2</v>
      </c>
      <c r="H79" s="57"/>
      <c r="I79" s="58">
        <v>3.1305999999999998</v>
      </c>
      <c r="J79" s="56">
        <v>1.4512999999999998</v>
      </c>
      <c r="K79" s="56">
        <v>1.6437999999999999</v>
      </c>
      <c r="L79" s="91">
        <v>3.5499999999999997E-2</v>
      </c>
      <c r="M79" s="91"/>
      <c r="N79" s="58">
        <v>3.1966000000000001</v>
      </c>
      <c r="O79" s="56">
        <v>1.4818</v>
      </c>
      <c r="P79" s="56">
        <v>1.6785000000000001</v>
      </c>
      <c r="Q79" s="91">
        <v>3.6299999999999999E-2</v>
      </c>
      <c r="R79" s="57"/>
    </row>
    <row r="80" spans="1:18">
      <c r="A80" s="14">
        <v>2019</v>
      </c>
      <c r="B80" s="10" t="s">
        <v>30</v>
      </c>
      <c r="C80" s="54">
        <v>467.97</v>
      </c>
      <c r="D80" s="55">
        <v>3.9845999999999999</v>
      </c>
      <c r="E80" s="56">
        <v>2.0564999999999998</v>
      </c>
      <c r="F80" s="56">
        <v>1.8747</v>
      </c>
      <c r="G80" s="91">
        <v>5.3400000000000003E-2</v>
      </c>
      <c r="H80" s="57"/>
      <c r="I80" s="58">
        <v>4.0575000000000001</v>
      </c>
      <c r="J80" s="56">
        <v>2.0941000000000005</v>
      </c>
      <c r="K80" s="56">
        <v>1.909</v>
      </c>
      <c r="L80" s="91">
        <v>5.4399999999999997E-2</v>
      </c>
      <c r="M80" s="91"/>
      <c r="N80" s="58">
        <v>4.1429999999999998</v>
      </c>
      <c r="O80" s="56">
        <v>2.1381999999999999</v>
      </c>
      <c r="P80" s="56">
        <v>1.9493</v>
      </c>
      <c r="Q80" s="91">
        <v>5.5500000000000001E-2</v>
      </c>
      <c r="R80" s="57"/>
    </row>
    <row r="81" spans="1:18">
      <c r="A81" s="14">
        <v>2019</v>
      </c>
      <c r="B81" s="10" t="s">
        <v>31</v>
      </c>
      <c r="C81" s="54">
        <v>471.41</v>
      </c>
      <c r="D81" s="55">
        <v>4.0662000000000003</v>
      </c>
      <c r="E81" s="56">
        <v>2.3136000000000001</v>
      </c>
      <c r="F81" s="56">
        <v>1.629</v>
      </c>
      <c r="G81" s="91">
        <v>0.1236</v>
      </c>
      <c r="H81" s="57"/>
      <c r="I81" s="58">
        <v>4.1406000000000001</v>
      </c>
      <c r="J81" s="56">
        <v>2.3558999999999997</v>
      </c>
      <c r="K81" s="56">
        <v>1.6588000000000001</v>
      </c>
      <c r="L81" s="91">
        <v>0.12590000000000001</v>
      </c>
      <c r="M81" s="91"/>
      <c r="N81" s="58">
        <v>4.2278000000000002</v>
      </c>
      <c r="O81" s="56">
        <v>2.4056000000000006</v>
      </c>
      <c r="P81" s="56">
        <v>1.6937</v>
      </c>
      <c r="Q81" s="91">
        <v>0.1285</v>
      </c>
      <c r="R81" s="57"/>
    </row>
    <row r="82" spans="1:18">
      <c r="A82" s="14">
        <v>2019</v>
      </c>
      <c r="B82" s="10" t="s">
        <v>32</v>
      </c>
      <c r="C82" s="54">
        <v>433.97</v>
      </c>
      <c r="D82" s="55">
        <v>3.0426000000000002</v>
      </c>
      <c r="E82" s="56">
        <v>1.9572000000000001</v>
      </c>
      <c r="F82" s="56">
        <v>0.96889999999999998</v>
      </c>
      <c r="G82" s="91">
        <v>0.11650000000000001</v>
      </c>
      <c r="H82" s="57"/>
      <c r="I82" s="58">
        <v>3.1044999999999998</v>
      </c>
      <c r="J82" s="56">
        <v>1.9969999999999999</v>
      </c>
      <c r="K82" s="56">
        <v>0.98860000000000003</v>
      </c>
      <c r="L82" s="91">
        <v>0.11890000000000001</v>
      </c>
      <c r="M82" s="91"/>
      <c r="N82" s="58">
        <v>3.1775000000000002</v>
      </c>
      <c r="O82" s="56">
        <v>2.044</v>
      </c>
      <c r="P82" s="56">
        <v>1.0118</v>
      </c>
      <c r="Q82" s="91">
        <v>0.1217</v>
      </c>
      <c r="R82" s="57"/>
    </row>
    <row r="83" spans="1:18">
      <c r="A83" s="14">
        <v>2019</v>
      </c>
      <c r="B83" s="10" t="s">
        <v>33</v>
      </c>
      <c r="C83" s="54">
        <v>457.92</v>
      </c>
      <c r="D83" s="55">
        <v>3.5865</v>
      </c>
      <c r="E83" s="56">
        <v>2.3824000000000001</v>
      </c>
      <c r="F83" s="56">
        <v>1.0834999999999999</v>
      </c>
      <c r="G83" s="91">
        <v>0.1206</v>
      </c>
      <c r="H83" s="57"/>
      <c r="I83" s="58">
        <v>3.6595</v>
      </c>
      <c r="J83" s="56">
        <v>2.4309000000000003</v>
      </c>
      <c r="K83" s="56">
        <v>1.1055999999999999</v>
      </c>
      <c r="L83" s="91">
        <v>0.123</v>
      </c>
      <c r="M83" s="91"/>
      <c r="N83" s="58">
        <v>3.7454999999999998</v>
      </c>
      <c r="O83" s="56">
        <v>2.488</v>
      </c>
      <c r="P83" s="56">
        <v>1.1315999999999999</v>
      </c>
      <c r="Q83" s="91">
        <v>0.12590000000000001</v>
      </c>
      <c r="R83" s="57"/>
    </row>
    <row r="84" spans="1:18">
      <c r="A84" s="14">
        <v>2019</v>
      </c>
      <c r="B84" s="10" t="s">
        <v>34</v>
      </c>
      <c r="C84" s="54">
        <v>479.4</v>
      </c>
      <c r="D84" s="55">
        <v>4.0743999999999998</v>
      </c>
      <c r="E84" s="56">
        <v>2.5737000000000001</v>
      </c>
      <c r="F84" s="56">
        <v>1.3831</v>
      </c>
      <c r="G84" s="91">
        <v>0.1176</v>
      </c>
      <c r="H84" s="57"/>
      <c r="I84" s="58">
        <v>4.1571999999999996</v>
      </c>
      <c r="J84" s="56">
        <v>2.6259999999999994</v>
      </c>
      <c r="K84" s="56">
        <v>1.4112</v>
      </c>
      <c r="L84" s="91">
        <v>0.12</v>
      </c>
      <c r="M84" s="91"/>
      <c r="N84" s="58">
        <v>4.2549999999999999</v>
      </c>
      <c r="O84" s="56">
        <v>2.6877</v>
      </c>
      <c r="P84" s="56">
        <v>1.4443999999999999</v>
      </c>
      <c r="Q84" s="91">
        <v>0.1229</v>
      </c>
      <c r="R84" s="57"/>
    </row>
    <row r="85" spans="1:18">
      <c r="A85" s="14">
        <v>2019</v>
      </c>
      <c r="B85" s="10" t="s">
        <v>35</v>
      </c>
      <c r="C85" s="54">
        <v>497.16</v>
      </c>
      <c r="D85" s="55">
        <v>4.4776999999999996</v>
      </c>
      <c r="E85" s="56">
        <v>2.5287999999999995</v>
      </c>
      <c r="F85" s="56">
        <v>1.8169</v>
      </c>
      <c r="G85" s="91">
        <v>0.13200000000000001</v>
      </c>
      <c r="H85" s="57"/>
      <c r="I85" s="58">
        <v>4.5688000000000004</v>
      </c>
      <c r="J85" s="56">
        <v>2.5804000000000009</v>
      </c>
      <c r="K85" s="56">
        <v>1.8537999999999999</v>
      </c>
      <c r="L85" s="91">
        <v>0.1346</v>
      </c>
      <c r="M85" s="91"/>
      <c r="N85" s="58">
        <v>4.6761999999999997</v>
      </c>
      <c r="O85" s="56">
        <v>2.6409999999999996</v>
      </c>
      <c r="P85" s="56">
        <v>1.8974</v>
      </c>
      <c r="Q85" s="91">
        <v>0.13780000000000001</v>
      </c>
      <c r="R85" s="57"/>
    </row>
    <row r="86" spans="1:18">
      <c r="A86" s="14">
        <v>2019</v>
      </c>
      <c r="B86" s="10" t="s">
        <v>36</v>
      </c>
      <c r="C86" s="54">
        <v>485.64</v>
      </c>
      <c r="D86" s="55">
        <v>4.2161</v>
      </c>
      <c r="E86" s="56">
        <v>2.0779000000000001</v>
      </c>
      <c r="F86" s="56">
        <v>2.0518999999999998</v>
      </c>
      <c r="G86" s="91">
        <v>8.6300000000000002E-2</v>
      </c>
      <c r="H86" s="57"/>
      <c r="I86" s="58">
        <v>4.3018000000000001</v>
      </c>
      <c r="J86" s="56">
        <v>2.12</v>
      </c>
      <c r="K86" s="56">
        <v>2.0937000000000001</v>
      </c>
      <c r="L86" s="91">
        <v>8.8099999999999998E-2</v>
      </c>
      <c r="M86" s="91"/>
      <c r="N86" s="58">
        <v>4.4029999999999996</v>
      </c>
      <c r="O86" s="56">
        <v>2.1699999999999995</v>
      </c>
      <c r="P86" s="56">
        <v>2.1429</v>
      </c>
      <c r="Q86" s="91">
        <v>9.01E-2</v>
      </c>
      <c r="R86" s="57"/>
    </row>
    <row r="87" spans="1:18" ht="15" thickBot="1">
      <c r="A87" s="15">
        <v>2019</v>
      </c>
      <c r="B87" s="11" t="s">
        <v>37</v>
      </c>
      <c r="C87" s="59">
        <v>487.54</v>
      </c>
      <c r="D87" s="60">
        <v>4.2591999999999999</v>
      </c>
      <c r="E87" s="61">
        <v>2.1217999999999999</v>
      </c>
      <c r="F87" s="61">
        <v>2.0531000000000001</v>
      </c>
      <c r="G87" s="92">
        <v>8.43E-2</v>
      </c>
      <c r="H87" s="62"/>
      <c r="I87" s="63">
        <v>4.3459000000000003</v>
      </c>
      <c r="J87" s="61">
        <v>2.1651000000000002</v>
      </c>
      <c r="K87" s="61">
        <v>2.0948000000000002</v>
      </c>
      <c r="L87" s="92">
        <v>8.5999999999999993E-2</v>
      </c>
      <c r="M87" s="92"/>
      <c r="N87" s="63">
        <v>4.4481000000000002</v>
      </c>
      <c r="O87" s="61">
        <v>2.2160000000000002</v>
      </c>
      <c r="P87" s="61">
        <v>2.1440999999999999</v>
      </c>
      <c r="Q87" s="92">
        <v>8.7999999999999995E-2</v>
      </c>
      <c r="R87" s="62"/>
    </row>
    <row r="88" spans="1:18">
      <c r="A88" s="14">
        <v>2020</v>
      </c>
      <c r="B88" s="10" t="s">
        <v>26</v>
      </c>
      <c r="C88" s="49">
        <v>481.63</v>
      </c>
      <c r="D88" s="50">
        <v>4.1776999999999997</v>
      </c>
      <c r="E88" s="51">
        <v>2.4988999999999995</v>
      </c>
      <c r="F88" s="51">
        <v>1.57</v>
      </c>
      <c r="G88" s="90">
        <v>0.10879999999999999</v>
      </c>
      <c r="H88" s="52"/>
      <c r="I88" s="53">
        <v>4.2302999999999997</v>
      </c>
      <c r="J88" s="51">
        <v>2.5302999999999995</v>
      </c>
      <c r="K88" s="51">
        <v>1.5898000000000001</v>
      </c>
      <c r="L88" s="90">
        <v>0.11020000000000001</v>
      </c>
      <c r="M88" s="90"/>
      <c r="N88" s="53">
        <v>4.2915999999999999</v>
      </c>
      <c r="O88" s="51">
        <v>2.5669999999999997</v>
      </c>
      <c r="P88" s="51">
        <v>1.6128</v>
      </c>
      <c r="Q88" s="90">
        <v>0.1118</v>
      </c>
      <c r="R88" s="52"/>
    </row>
    <row r="89" spans="1:18">
      <c r="A89" s="14">
        <v>2020</v>
      </c>
      <c r="B89" s="10" t="s">
        <v>27</v>
      </c>
      <c r="C89" s="54">
        <v>505.02</v>
      </c>
      <c r="D89" s="55">
        <v>4.7157</v>
      </c>
      <c r="E89" s="56">
        <v>3.3420999999999998</v>
      </c>
      <c r="F89" s="56">
        <v>1.2349000000000001</v>
      </c>
      <c r="G89" s="91">
        <v>0.13869999999999999</v>
      </c>
      <c r="H89" s="57"/>
      <c r="I89" s="58">
        <v>4.7751000000000001</v>
      </c>
      <c r="J89" s="56">
        <v>3.3842000000000003</v>
      </c>
      <c r="K89" s="56">
        <v>1.2504999999999999</v>
      </c>
      <c r="L89" s="91">
        <v>0.1404</v>
      </c>
      <c r="M89" s="91"/>
      <c r="N89" s="58">
        <v>4.8441999999999998</v>
      </c>
      <c r="O89" s="56">
        <v>3.4330999999999996</v>
      </c>
      <c r="P89" s="56">
        <v>1.2685999999999999</v>
      </c>
      <c r="Q89" s="91">
        <v>0.14249999999999999</v>
      </c>
      <c r="R89" s="57"/>
    </row>
    <row r="90" spans="1:18">
      <c r="A90" s="14">
        <v>2020</v>
      </c>
      <c r="B90" s="10" t="s">
        <v>28</v>
      </c>
      <c r="C90" s="54">
        <v>501.73</v>
      </c>
      <c r="D90" s="55">
        <v>4.6399999999999997</v>
      </c>
      <c r="E90" s="56">
        <v>2.9017999999999997</v>
      </c>
      <c r="F90" s="56">
        <v>1.5919000000000001</v>
      </c>
      <c r="G90" s="91">
        <v>0.14630000000000001</v>
      </c>
      <c r="H90" s="57"/>
      <c r="I90" s="58">
        <v>4.6985000000000001</v>
      </c>
      <c r="J90" s="56">
        <v>2.9384000000000001</v>
      </c>
      <c r="K90" s="56">
        <v>1.6120000000000001</v>
      </c>
      <c r="L90" s="91">
        <v>0.14810000000000001</v>
      </c>
      <c r="M90" s="91"/>
      <c r="N90" s="58">
        <v>4.7664999999999997</v>
      </c>
      <c r="O90" s="56">
        <v>2.9808999999999997</v>
      </c>
      <c r="P90" s="56">
        <v>1.6353</v>
      </c>
      <c r="Q90" s="91">
        <v>0.15029999999999999</v>
      </c>
      <c r="R90" s="57"/>
    </row>
    <row r="91" spans="1:18">
      <c r="A91" s="14">
        <v>2020</v>
      </c>
      <c r="B91" s="10" t="s">
        <v>29</v>
      </c>
      <c r="C91" s="54">
        <v>479.04</v>
      </c>
      <c r="D91" s="55">
        <v>4.1181000000000001</v>
      </c>
      <c r="E91" s="56">
        <v>1.9081999999999999</v>
      </c>
      <c r="F91" s="56">
        <v>2.0333000000000001</v>
      </c>
      <c r="G91" s="91">
        <v>0.17660000000000001</v>
      </c>
      <c r="H91" s="57"/>
      <c r="I91" s="58">
        <v>4.17</v>
      </c>
      <c r="J91" s="56">
        <v>1.9321999999999999</v>
      </c>
      <c r="K91" s="56">
        <v>2.0589</v>
      </c>
      <c r="L91" s="91">
        <v>0.1789</v>
      </c>
      <c r="M91" s="91"/>
      <c r="N91" s="58">
        <v>4.2304000000000004</v>
      </c>
      <c r="O91" s="56">
        <v>1.9602000000000006</v>
      </c>
      <c r="P91" s="56">
        <v>2.0886999999999998</v>
      </c>
      <c r="Q91" s="91">
        <v>0.18149999999999999</v>
      </c>
      <c r="R91" s="57"/>
    </row>
    <row r="92" spans="1:18">
      <c r="A92" s="14">
        <v>2020</v>
      </c>
      <c r="B92" s="10" t="s">
        <v>30</v>
      </c>
      <c r="C92" s="54">
        <v>449.12</v>
      </c>
      <c r="D92" s="55">
        <v>3.4298999999999999</v>
      </c>
      <c r="E92" s="56">
        <v>1.0944</v>
      </c>
      <c r="F92" s="56">
        <v>2.2149999999999999</v>
      </c>
      <c r="G92" s="91">
        <v>0.1205</v>
      </c>
      <c r="H92" s="57"/>
      <c r="I92" s="58">
        <v>3.4731999999999998</v>
      </c>
      <c r="J92" s="56">
        <v>1.1082999999999998</v>
      </c>
      <c r="K92" s="56">
        <v>2.2429000000000001</v>
      </c>
      <c r="L92" s="91">
        <v>0.122</v>
      </c>
      <c r="M92" s="91"/>
      <c r="N92" s="58">
        <v>3.5234000000000001</v>
      </c>
      <c r="O92" s="56">
        <v>1.1242000000000003</v>
      </c>
      <c r="P92" s="56">
        <v>2.2753999999999999</v>
      </c>
      <c r="Q92" s="91">
        <v>0.12379999999999999</v>
      </c>
      <c r="R92" s="57"/>
    </row>
    <row r="93" spans="1:18">
      <c r="A93" s="14">
        <v>2020</v>
      </c>
      <c r="B93" s="10" t="s">
        <v>31</v>
      </c>
      <c r="C93" s="54">
        <v>367.01</v>
      </c>
      <c r="D93" s="55">
        <v>1.5412999999999999</v>
      </c>
      <c r="E93" s="56">
        <v>0.21109999999999998</v>
      </c>
      <c r="F93" s="56">
        <v>1.2144999999999999</v>
      </c>
      <c r="G93" s="91">
        <v>0.1157</v>
      </c>
      <c r="H93" s="57"/>
      <c r="I93" s="58">
        <v>1.5607</v>
      </c>
      <c r="J93" s="56">
        <v>0.21369999999999997</v>
      </c>
      <c r="K93" s="56">
        <v>1.2298</v>
      </c>
      <c r="L93" s="91">
        <v>0.1172</v>
      </c>
      <c r="M93" s="91"/>
      <c r="N93" s="58">
        <v>1.5832999999999999</v>
      </c>
      <c r="O93" s="56">
        <v>0.21689999999999987</v>
      </c>
      <c r="P93" s="56">
        <v>1.2476</v>
      </c>
      <c r="Q93" s="91">
        <v>0.1188</v>
      </c>
      <c r="R93" s="57"/>
    </row>
    <row r="94" spans="1:18">
      <c r="A94" s="14">
        <v>2020</v>
      </c>
      <c r="B94" s="10" t="s">
        <v>32</v>
      </c>
      <c r="C94" s="54">
        <v>335.41</v>
      </c>
      <c r="D94" s="55">
        <v>0.78110000000000002</v>
      </c>
      <c r="E94" s="56">
        <v>-0.25049999999999994</v>
      </c>
      <c r="F94" s="56">
        <v>0.90369999999999995</v>
      </c>
      <c r="G94" s="91">
        <v>0.12790000000000001</v>
      </c>
      <c r="H94" s="57"/>
      <c r="I94" s="58">
        <v>0.79139999999999999</v>
      </c>
      <c r="J94" s="56">
        <v>-0.25389999999999996</v>
      </c>
      <c r="K94" s="56">
        <v>0.91569999999999996</v>
      </c>
      <c r="L94" s="91">
        <v>0.12959999999999999</v>
      </c>
      <c r="M94" s="91"/>
      <c r="N94" s="58">
        <v>0.80349999999999999</v>
      </c>
      <c r="O94" s="56">
        <v>-0.25769999999999998</v>
      </c>
      <c r="P94" s="56">
        <v>0.92959999999999998</v>
      </c>
      <c r="Q94" s="91">
        <v>0.13159999999999999</v>
      </c>
      <c r="R94" s="57"/>
    </row>
    <row r="95" spans="1:18">
      <c r="A95" s="14">
        <v>2020</v>
      </c>
      <c r="B95" s="10" t="s">
        <v>33</v>
      </c>
      <c r="C95" s="54">
        <v>329.81</v>
      </c>
      <c r="D95" s="55">
        <v>0.65749999999999997</v>
      </c>
      <c r="E95" s="56">
        <v>-0.55010000000000003</v>
      </c>
      <c r="F95" s="56">
        <v>1.1064000000000001</v>
      </c>
      <c r="G95" s="91">
        <v>0.1012</v>
      </c>
      <c r="H95" s="57"/>
      <c r="I95" s="58">
        <v>0.6663</v>
      </c>
      <c r="J95" s="56">
        <v>-0.55740000000000001</v>
      </c>
      <c r="K95" s="56">
        <v>1.1211</v>
      </c>
      <c r="L95" s="91">
        <v>0.1026</v>
      </c>
      <c r="M95" s="91"/>
      <c r="N95" s="58">
        <v>0.6764</v>
      </c>
      <c r="O95" s="56">
        <v>-0.56579999999999986</v>
      </c>
      <c r="P95" s="56">
        <v>1.1380999999999999</v>
      </c>
      <c r="Q95" s="91">
        <v>0.1041</v>
      </c>
      <c r="R95" s="57"/>
    </row>
    <row r="96" spans="1:18">
      <c r="A96" s="14">
        <v>2020</v>
      </c>
      <c r="B96" s="10" t="s">
        <v>34</v>
      </c>
      <c r="C96" s="54">
        <v>334.59</v>
      </c>
      <c r="D96" s="55">
        <v>0.76300000000000001</v>
      </c>
      <c r="E96" s="56">
        <v>-0.51260000000000006</v>
      </c>
      <c r="F96" s="56">
        <v>1.1684000000000001</v>
      </c>
      <c r="G96" s="91">
        <v>0.1072</v>
      </c>
      <c r="H96" s="57"/>
      <c r="I96" s="58">
        <v>0.77310000000000001</v>
      </c>
      <c r="J96" s="56">
        <v>-0.51939999999999997</v>
      </c>
      <c r="K96" s="56">
        <v>1.1839</v>
      </c>
      <c r="L96" s="91">
        <v>0.1086</v>
      </c>
      <c r="M96" s="91"/>
      <c r="N96" s="58">
        <v>0.78480000000000005</v>
      </c>
      <c r="O96" s="56">
        <v>-0.52739999999999987</v>
      </c>
      <c r="P96" s="56">
        <v>1.2019</v>
      </c>
      <c r="Q96" s="91">
        <v>0.1103</v>
      </c>
      <c r="R96" s="57"/>
    </row>
    <row r="97" spans="1:18">
      <c r="A97" s="14">
        <v>2020</v>
      </c>
      <c r="B97" s="10" t="s">
        <v>35</v>
      </c>
      <c r="C97" s="54">
        <v>365.1</v>
      </c>
      <c r="D97" s="55">
        <v>1.4359999999999999</v>
      </c>
      <c r="E97" s="56">
        <v>-0.71909999999999985</v>
      </c>
      <c r="F97" s="56">
        <v>2.0032999999999999</v>
      </c>
      <c r="G97" s="91">
        <v>0.15179999999999999</v>
      </c>
      <c r="H97" s="57"/>
      <c r="I97" s="58">
        <v>1.4551000000000001</v>
      </c>
      <c r="J97" s="56">
        <v>-0.72859999999999991</v>
      </c>
      <c r="K97" s="56">
        <v>2.0299</v>
      </c>
      <c r="L97" s="91">
        <v>0.15379999999999999</v>
      </c>
      <c r="M97" s="91"/>
      <c r="N97" s="58">
        <v>1.4771000000000001</v>
      </c>
      <c r="O97" s="56">
        <v>-0.73970000000000014</v>
      </c>
      <c r="P97" s="56">
        <v>2.0607000000000002</v>
      </c>
      <c r="Q97" s="91">
        <v>0.15609999999999999</v>
      </c>
      <c r="R97" s="57"/>
    </row>
    <row r="98" spans="1:18">
      <c r="A98" s="14">
        <v>2020</v>
      </c>
      <c r="B98" s="10" t="s">
        <v>36</v>
      </c>
      <c r="C98" s="54">
        <v>383.66</v>
      </c>
      <c r="D98" s="55">
        <v>1.8453999999999999</v>
      </c>
      <c r="E98" s="56">
        <v>-0.67980000000000007</v>
      </c>
      <c r="F98" s="56">
        <v>2.3893</v>
      </c>
      <c r="G98" s="91">
        <v>0.13589999999999999</v>
      </c>
      <c r="H98" s="57"/>
      <c r="I98" s="58">
        <v>1.8698999999999999</v>
      </c>
      <c r="J98" s="56">
        <v>-0.68890000000000007</v>
      </c>
      <c r="K98" s="56">
        <v>2.4211</v>
      </c>
      <c r="L98" s="91">
        <v>0.13769999999999999</v>
      </c>
      <c r="M98" s="91"/>
      <c r="N98" s="58">
        <v>1.8982000000000001</v>
      </c>
      <c r="O98" s="56">
        <v>-0.69940000000000013</v>
      </c>
      <c r="P98" s="56">
        <v>2.4578000000000002</v>
      </c>
      <c r="Q98" s="91">
        <v>0.13980000000000001</v>
      </c>
      <c r="R98" s="57"/>
    </row>
    <row r="99" spans="1:18" ht="15" thickBot="1">
      <c r="A99" s="15">
        <v>2020</v>
      </c>
      <c r="B99" s="11" t="s">
        <v>37</v>
      </c>
      <c r="C99" s="59">
        <v>393.35</v>
      </c>
      <c r="D99" s="60">
        <v>2.0590999999999999</v>
      </c>
      <c r="E99" s="61">
        <v>-0.74320000000000008</v>
      </c>
      <c r="F99" s="61">
        <v>2.6869000000000001</v>
      </c>
      <c r="G99" s="92">
        <v>0.1154</v>
      </c>
      <c r="H99" s="62"/>
      <c r="I99" s="63">
        <v>2.0865</v>
      </c>
      <c r="J99" s="61">
        <v>-0.75299999999999989</v>
      </c>
      <c r="K99" s="61">
        <v>2.7225999999999999</v>
      </c>
      <c r="L99" s="92">
        <v>0.1169</v>
      </c>
      <c r="M99" s="92"/>
      <c r="N99" s="63">
        <v>2.1181000000000001</v>
      </c>
      <c r="O99" s="61">
        <v>-0.76449999999999996</v>
      </c>
      <c r="P99" s="61">
        <v>2.7639</v>
      </c>
      <c r="Q99" s="92">
        <v>0.1187</v>
      </c>
      <c r="R99" s="62"/>
    </row>
    <row r="100" spans="1:18">
      <c r="A100" s="14">
        <v>2021</v>
      </c>
      <c r="B100" s="10" t="s">
        <v>26</v>
      </c>
      <c r="C100" s="49">
        <v>376.47</v>
      </c>
      <c r="D100" s="50">
        <v>1.6868000000000001</v>
      </c>
      <c r="E100" s="51">
        <v>-0.53969999999999974</v>
      </c>
      <c r="F100" s="51">
        <v>2.0985999999999998</v>
      </c>
      <c r="G100" s="90">
        <v>0.12790000000000001</v>
      </c>
      <c r="H100" s="52"/>
      <c r="I100" s="53">
        <v>1.7092000000000001</v>
      </c>
      <c r="J100" s="51">
        <v>-0.54689999999999994</v>
      </c>
      <c r="K100" s="51">
        <v>2.1265000000000001</v>
      </c>
      <c r="L100" s="90">
        <v>0.12959999999999999</v>
      </c>
      <c r="M100" s="90"/>
      <c r="N100" s="53">
        <v>1.7351000000000001</v>
      </c>
      <c r="O100" s="51">
        <v>-0.55519999999999992</v>
      </c>
      <c r="P100" s="51">
        <v>2.1587000000000001</v>
      </c>
      <c r="Q100" s="90">
        <v>0.13159999999999999</v>
      </c>
      <c r="R100" s="52"/>
    </row>
    <row r="101" spans="1:18">
      <c r="A101" s="14">
        <v>2021</v>
      </c>
      <c r="B101" s="10" t="s">
        <v>27</v>
      </c>
      <c r="C101" s="54">
        <v>394.22</v>
      </c>
      <c r="D101" s="55">
        <v>2.0783</v>
      </c>
      <c r="E101" s="56">
        <v>-5.6699999999999889E-2</v>
      </c>
      <c r="F101" s="56">
        <v>2.0127999999999999</v>
      </c>
      <c r="G101" s="91">
        <v>0.1222</v>
      </c>
      <c r="H101" s="57"/>
      <c r="I101" s="58">
        <v>2.1059000000000001</v>
      </c>
      <c r="J101" s="56">
        <v>-5.7399999999999757E-2</v>
      </c>
      <c r="K101" s="56">
        <v>2.0394999999999999</v>
      </c>
      <c r="L101" s="91">
        <v>0.12379999999999999</v>
      </c>
      <c r="M101" s="91"/>
      <c r="N101" s="58">
        <v>2.1379000000000001</v>
      </c>
      <c r="O101" s="56">
        <v>-5.829999999999988E-2</v>
      </c>
      <c r="P101" s="56">
        <v>2.0705</v>
      </c>
      <c r="Q101" s="91">
        <v>0.12570000000000001</v>
      </c>
      <c r="R101" s="57"/>
    </row>
    <row r="102" spans="1:18">
      <c r="A102" s="14">
        <v>2021</v>
      </c>
      <c r="B102" s="10" t="s">
        <v>28</v>
      </c>
      <c r="C102" s="54">
        <v>463.24</v>
      </c>
      <c r="D102" s="55">
        <v>3.6006999999999998</v>
      </c>
      <c r="E102" s="56">
        <v>0.51779999999999993</v>
      </c>
      <c r="F102" s="56">
        <v>2.9813999999999998</v>
      </c>
      <c r="G102" s="91">
        <v>0.10150000000000001</v>
      </c>
      <c r="H102" s="57"/>
      <c r="I102" s="58">
        <v>3.6486000000000001</v>
      </c>
      <c r="J102" s="56">
        <v>0.52480000000000016</v>
      </c>
      <c r="K102" s="56">
        <v>3.0209999999999999</v>
      </c>
      <c r="L102" s="91">
        <v>0.1028</v>
      </c>
      <c r="M102" s="91"/>
      <c r="N102" s="58">
        <v>3.7039</v>
      </c>
      <c r="O102" s="56">
        <v>0.53269999999999973</v>
      </c>
      <c r="P102" s="56">
        <v>3.0668000000000002</v>
      </c>
      <c r="Q102" s="91">
        <v>0.10440000000000001</v>
      </c>
      <c r="R102" s="57"/>
    </row>
    <row r="103" spans="1:18">
      <c r="A103" s="14">
        <v>2021</v>
      </c>
      <c r="B103" s="10" t="s">
        <v>29</v>
      </c>
      <c r="C103" s="54">
        <v>472.31</v>
      </c>
      <c r="D103" s="55">
        <v>3.8008000000000002</v>
      </c>
      <c r="E103" s="56">
        <v>0.58540000000000003</v>
      </c>
      <c r="F103" s="56">
        <v>3.1177000000000001</v>
      </c>
      <c r="G103" s="91">
        <v>9.7699999999999995E-2</v>
      </c>
      <c r="H103" s="57"/>
      <c r="I103" s="58">
        <v>3.8513000000000002</v>
      </c>
      <c r="J103" s="56">
        <v>0.59320000000000017</v>
      </c>
      <c r="K103" s="56">
        <v>3.1591</v>
      </c>
      <c r="L103" s="91">
        <v>9.9000000000000005E-2</v>
      </c>
      <c r="M103" s="91"/>
      <c r="N103" s="58">
        <v>3.9097</v>
      </c>
      <c r="O103" s="56">
        <v>0.60220000000000007</v>
      </c>
      <c r="P103" s="56">
        <v>3.2069999999999999</v>
      </c>
      <c r="Q103" s="91">
        <v>0.10050000000000001</v>
      </c>
      <c r="R103" s="57"/>
    </row>
    <row r="104" spans="1:18">
      <c r="A104" s="14">
        <v>2021</v>
      </c>
      <c r="B104" s="10" t="s">
        <v>30</v>
      </c>
      <c r="C104" s="54">
        <v>511.12</v>
      </c>
      <c r="D104" s="55">
        <v>4.6569000000000003</v>
      </c>
      <c r="E104" s="56">
        <v>1.0193000000000003</v>
      </c>
      <c r="F104" s="56">
        <v>3.5688</v>
      </c>
      <c r="G104" s="91">
        <v>6.88E-2</v>
      </c>
      <c r="H104" s="57"/>
      <c r="I104" s="58">
        <v>4.7187000000000001</v>
      </c>
      <c r="J104" s="56">
        <v>1.0327999999999999</v>
      </c>
      <c r="K104" s="56">
        <v>3.6162000000000001</v>
      </c>
      <c r="L104" s="91">
        <v>6.9699999999999998E-2</v>
      </c>
      <c r="M104" s="91"/>
      <c r="N104" s="58">
        <v>4.7903000000000002</v>
      </c>
      <c r="O104" s="56">
        <v>1.0485000000000004</v>
      </c>
      <c r="P104" s="56">
        <v>3.6709999999999998</v>
      </c>
      <c r="Q104" s="91">
        <v>7.0800000000000002E-2</v>
      </c>
      <c r="R104" s="57"/>
    </row>
    <row r="105" spans="1:18">
      <c r="A105" s="14">
        <v>2021</v>
      </c>
      <c r="B105" s="10" t="s">
        <v>31</v>
      </c>
      <c r="C105" s="54">
        <v>521.30999999999995</v>
      </c>
      <c r="D105" s="55">
        <v>4.8817000000000004</v>
      </c>
      <c r="E105" s="56">
        <v>1.1853000000000005</v>
      </c>
      <c r="F105" s="56">
        <v>3.6242999999999999</v>
      </c>
      <c r="G105" s="91">
        <v>7.2099999999999997E-2</v>
      </c>
      <c r="H105" s="57"/>
      <c r="I105" s="58">
        <v>4.9465000000000003</v>
      </c>
      <c r="J105" s="56">
        <v>1.2009000000000005</v>
      </c>
      <c r="K105" s="56">
        <v>3.6724999999999999</v>
      </c>
      <c r="L105" s="91">
        <v>7.3099999999999998E-2</v>
      </c>
      <c r="M105" s="91"/>
      <c r="N105" s="58">
        <v>5.0214999999999996</v>
      </c>
      <c r="O105" s="56">
        <v>1.2190999999999994</v>
      </c>
      <c r="P105" s="56">
        <v>3.7282000000000002</v>
      </c>
      <c r="Q105" s="91">
        <v>7.4200000000000002E-2</v>
      </c>
      <c r="R105" s="57"/>
    </row>
    <row r="106" spans="1:18">
      <c r="A106" s="14">
        <v>2021</v>
      </c>
      <c r="B106" s="10" t="s">
        <v>32</v>
      </c>
      <c r="C106" s="54">
        <v>510.42</v>
      </c>
      <c r="D106" s="55">
        <v>4.7412000000000001</v>
      </c>
      <c r="E106" s="56">
        <v>1.7244000000000002</v>
      </c>
      <c r="F106" s="56">
        <v>2.8956</v>
      </c>
      <c r="G106" s="91">
        <v>0.1212</v>
      </c>
      <c r="H106" s="57"/>
      <c r="I106" s="58">
        <v>4.7931999999999997</v>
      </c>
      <c r="J106" s="56">
        <v>1.7432999999999998</v>
      </c>
      <c r="K106" s="56">
        <v>2.9272999999999998</v>
      </c>
      <c r="L106" s="91">
        <v>0.1226</v>
      </c>
      <c r="M106" s="91"/>
      <c r="N106" s="58">
        <v>4.8531000000000004</v>
      </c>
      <c r="O106" s="56">
        <v>1.7650000000000003</v>
      </c>
      <c r="P106" s="56">
        <v>2.964</v>
      </c>
      <c r="Q106" s="91">
        <v>0.1241</v>
      </c>
      <c r="R106" s="57"/>
    </row>
    <row r="107" spans="1:18">
      <c r="A107" s="14">
        <v>2021</v>
      </c>
      <c r="B107" s="10" t="s">
        <v>33</v>
      </c>
      <c r="C107" s="54">
        <v>501.69</v>
      </c>
      <c r="D107" s="55">
        <v>4.5445000000000002</v>
      </c>
      <c r="E107" s="56">
        <v>2.2490000000000001</v>
      </c>
      <c r="F107" s="56">
        <v>2.1823999999999999</v>
      </c>
      <c r="G107" s="91">
        <v>0.11310000000000001</v>
      </c>
      <c r="H107" s="57"/>
      <c r="I107" s="58">
        <v>4.5942999999999996</v>
      </c>
      <c r="J107" s="56">
        <v>2.2734999999999999</v>
      </c>
      <c r="K107" s="56">
        <v>2.2063999999999999</v>
      </c>
      <c r="L107" s="91">
        <v>0.1144</v>
      </c>
      <c r="M107" s="91"/>
      <c r="N107" s="58">
        <v>4.6517999999999997</v>
      </c>
      <c r="O107" s="56">
        <v>2.3019999999999996</v>
      </c>
      <c r="P107" s="56">
        <v>2.234</v>
      </c>
      <c r="Q107" s="91">
        <v>0.1158</v>
      </c>
      <c r="R107" s="57"/>
    </row>
    <row r="108" spans="1:18">
      <c r="A108" s="14">
        <v>2021</v>
      </c>
      <c r="B108" s="10" t="s">
        <v>34</v>
      </c>
      <c r="C108" s="54">
        <v>549.05999999999995</v>
      </c>
      <c r="D108" s="55">
        <v>5.6117999999999997</v>
      </c>
      <c r="E108" s="56">
        <v>2.7686999999999995</v>
      </c>
      <c r="F108" s="56">
        <v>2.7147000000000001</v>
      </c>
      <c r="G108" s="91">
        <v>0.12839999999999999</v>
      </c>
      <c r="H108" s="57"/>
      <c r="I108" s="58">
        <v>5.6733000000000002</v>
      </c>
      <c r="J108" s="56">
        <v>2.7991000000000001</v>
      </c>
      <c r="K108" s="56">
        <v>2.7444000000000002</v>
      </c>
      <c r="L108" s="91">
        <v>0.1298</v>
      </c>
      <c r="M108" s="91"/>
      <c r="N108" s="58">
        <v>5.7443</v>
      </c>
      <c r="O108" s="56">
        <v>2.8340000000000001</v>
      </c>
      <c r="P108" s="56">
        <v>2.7787999999999999</v>
      </c>
      <c r="Q108" s="91">
        <v>0.13150000000000001</v>
      </c>
      <c r="R108" s="57"/>
    </row>
    <row r="109" spans="1:18">
      <c r="A109" s="14">
        <v>2021</v>
      </c>
      <c r="B109" s="10" t="s">
        <v>35</v>
      </c>
      <c r="C109" s="54">
        <v>705.16</v>
      </c>
      <c r="D109" s="55">
        <v>9.1290999999999993</v>
      </c>
      <c r="E109" s="56">
        <v>2.9539999999999997</v>
      </c>
      <c r="F109" s="56">
        <v>6.0450999999999997</v>
      </c>
      <c r="G109" s="91">
        <v>0.13</v>
      </c>
      <c r="H109" s="57"/>
      <c r="I109" s="58">
        <v>9.2291000000000007</v>
      </c>
      <c r="J109" s="56">
        <v>2.9837000000000007</v>
      </c>
      <c r="K109" s="56">
        <v>6.1139999999999999</v>
      </c>
      <c r="L109" s="91">
        <v>0.13139999999999999</v>
      </c>
      <c r="M109" s="91"/>
      <c r="N109" s="58">
        <v>9.3445999999999998</v>
      </c>
      <c r="O109" s="56">
        <v>3.0236999999999998</v>
      </c>
      <c r="P109" s="56">
        <v>6.1878000000000002</v>
      </c>
      <c r="Q109" s="91">
        <v>0.1331</v>
      </c>
      <c r="R109" s="57"/>
    </row>
    <row r="110" spans="1:18">
      <c r="A110" s="14">
        <v>2021</v>
      </c>
      <c r="B110" s="10" t="s">
        <v>36</v>
      </c>
      <c r="C110" s="54">
        <v>784.59</v>
      </c>
      <c r="D110" s="55">
        <v>10.918781880000001</v>
      </c>
      <c r="E110" s="56">
        <v>3.6224696399999994</v>
      </c>
      <c r="F110" s="56">
        <v>7.16337344</v>
      </c>
      <c r="G110" s="91">
        <v>0.1329388</v>
      </c>
      <c r="H110" s="57"/>
      <c r="I110" s="58">
        <v>11.038475610000001</v>
      </c>
      <c r="J110" s="56">
        <v>3.6621798299999999</v>
      </c>
      <c r="K110" s="56">
        <v>7.2418996800000013</v>
      </c>
      <c r="L110" s="91">
        <v>0.13439610000000002</v>
      </c>
      <c r="M110" s="91"/>
      <c r="N110" s="58">
        <v>11.17658376</v>
      </c>
      <c r="O110" s="56">
        <v>3.7079992799999997</v>
      </c>
      <c r="P110" s="56">
        <v>7.3325068800000004</v>
      </c>
      <c r="Q110" s="91">
        <v>0.13607760000000002</v>
      </c>
      <c r="R110" s="57"/>
    </row>
    <row r="111" spans="1:18" ht="15" thickBot="1">
      <c r="A111" s="15">
        <v>2021</v>
      </c>
      <c r="B111" s="11" t="s">
        <v>37</v>
      </c>
      <c r="C111" s="59">
        <v>762.96</v>
      </c>
      <c r="D111" s="60">
        <v>10.4314</v>
      </c>
      <c r="E111" s="61">
        <v>4.1129999999999995</v>
      </c>
      <c r="F111" s="61">
        <v>6.1877000000000004</v>
      </c>
      <c r="G111" s="92">
        <v>0.13070000000000001</v>
      </c>
      <c r="H111" s="62"/>
      <c r="I111" s="63">
        <v>10.5458</v>
      </c>
      <c r="J111" s="61">
        <v>4.1580999999999992</v>
      </c>
      <c r="K111" s="61">
        <v>6.2556000000000003</v>
      </c>
      <c r="L111" s="92">
        <v>0.1321</v>
      </c>
      <c r="M111" s="92"/>
      <c r="N111" s="63">
        <v>10.6777</v>
      </c>
      <c r="O111" s="61">
        <v>4.2100999999999997</v>
      </c>
      <c r="P111" s="61">
        <v>6.3338000000000001</v>
      </c>
      <c r="Q111" s="92">
        <v>0.1338</v>
      </c>
      <c r="R111" s="62"/>
    </row>
    <row r="112" spans="1:18">
      <c r="A112" s="14">
        <v>2022</v>
      </c>
      <c r="B112" s="10" t="s">
        <v>26</v>
      </c>
      <c r="C112" s="49">
        <v>716.93</v>
      </c>
      <c r="D112" s="50">
        <v>9.1629000000000005</v>
      </c>
      <c r="E112" s="51">
        <v>4.0203000000000007</v>
      </c>
      <c r="F112" s="51">
        <v>4.9955999999999996</v>
      </c>
      <c r="G112" s="90">
        <v>0.14699999999999999</v>
      </c>
      <c r="H112" s="52"/>
      <c r="I112" s="53">
        <v>9.2607999999999997</v>
      </c>
      <c r="J112" s="51">
        <v>4.0631999999999993</v>
      </c>
      <c r="K112" s="51">
        <v>5.0490000000000004</v>
      </c>
      <c r="L112" s="90">
        <v>0.14860000000000001</v>
      </c>
      <c r="M112" s="90"/>
      <c r="N112" s="53">
        <v>9.3737999999999992</v>
      </c>
      <c r="O112" s="51">
        <v>4.1127999999999991</v>
      </c>
      <c r="P112" s="51">
        <v>5.1105999999999998</v>
      </c>
      <c r="Q112" s="90">
        <v>0.15040000000000001</v>
      </c>
      <c r="R112" s="52"/>
    </row>
    <row r="113" spans="1:18">
      <c r="A113" s="14">
        <v>2022</v>
      </c>
      <c r="B113" s="10" t="s">
        <v>27</v>
      </c>
      <c r="C113" s="54">
        <v>687.06</v>
      </c>
      <c r="D113" s="55">
        <v>8.5063999999999993</v>
      </c>
      <c r="E113" s="56">
        <v>4.6695999999999991</v>
      </c>
      <c r="F113" s="56">
        <v>3.7381000000000002</v>
      </c>
      <c r="G113" s="91">
        <v>9.8699999999999996E-2</v>
      </c>
      <c r="H113" s="57"/>
      <c r="I113" s="58">
        <v>8.5974000000000004</v>
      </c>
      <c r="J113" s="56">
        <v>4.7196999999999996</v>
      </c>
      <c r="K113" s="56">
        <v>3.778</v>
      </c>
      <c r="L113" s="91">
        <v>9.9699999999999997E-2</v>
      </c>
      <c r="M113" s="91"/>
      <c r="N113" s="58">
        <v>8.7022999999999993</v>
      </c>
      <c r="O113" s="56">
        <v>4.7772999999999994</v>
      </c>
      <c r="P113" s="56">
        <v>3.8241000000000001</v>
      </c>
      <c r="Q113" s="91">
        <v>0.1009</v>
      </c>
      <c r="R113" s="57"/>
    </row>
    <row r="114" spans="1:18">
      <c r="A114" s="14">
        <v>2022</v>
      </c>
      <c r="B114" s="10" t="s">
        <v>28</v>
      </c>
      <c r="C114" s="54">
        <v>845.4</v>
      </c>
      <c r="D114" s="55">
        <v>11.9863</v>
      </c>
      <c r="E114" s="56">
        <v>5.5706000000000007</v>
      </c>
      <c r="F114" s="56">
        <v>6.2908999999999997</v>
      </c>
      <c r="G114" s="91">
        <v>0.12479999999999999</v>
      </c>
      <c r="H114" s="57"/>
      <c r="I114" s="58">
        <v>12.1144</v>
      </c>
      <c r="J114" s="56">
        <v>5.63</v>
      </c>
      <c r="K114" s="56">
        <v>6.3582000000000001</v>
      </c>
      <c r="L114" s="91">
        <v>0.12620000000000001</v>
      </c>
      <c r="M114" s="91"/>
      <c r="N114" s="58">
        <v>12.2622</v>
      </c>
      <c r="O114" s="56">
        <v>5.6986999999999997</v>
      </c>
      <c r="P114" s="56">
        <v>6.4358000000000004</v>
      </c>
      <c r="Q114" s="91">
        <v>0.12770000000000001</v>
      </c>
      <c r="R114" s="57"/>
    </row>
    <row r="115" spans="1:18">
      <c r="A115" s="14">
        <v>2022</v>
      </c>
      <c r="B115" s="10" t="s">
        <v>29</v>
      </c>
      <c r="C115" s="54">
        <v>873.58</v>
      </c>
      <c r="D115" s="55">
        <v>12.605600000000001</v>
      </c>
      <c r="E115" s="56">
        <v>6.8895999999999997</v>
      </c>
      <c r="F115" s="56">
        <v>5.5617000000000001</v>
      </c>
      <c r="G115" s="91">
        <v>0.15429999999999999</v>
      </c>
      <c r="H115" s="57"/>
      <c r="I115" s="58">
        <v>12.740399999999999</v>
      </c>
      <c r="J115" s="56">
        <v>6.9633000000000003</v>
      </c>
      <c r="K115" s="56">
        <v>5.6212</v>
      </c>
      <c r="L115" s="91">
        <v>0.15590000000000001</v>
      </c>
      <c r="M115" s="91"/>
      <c r="N115" s="58">
        <v>12.895799999999999</v>
      </c>
      <c r="O115" s="56">
        <v>7.0481999999999996</v>
      </c>
      <c r="P115" s="56">
        <v>5.6898</v>
      </c>
      <c r="Q115" s="91">
        <v>0.1578</v>
      </c>
      <c r="R115" s="57"/>
    </row>
    <row r="116" spans="1:18">
      <c r="A116" s="14">
        <v>2022</v>
      </c>
      <c r="B116" s="10" t="s">
        <v>30</v>
      </c>
      <c r="C116" s="54">
        <v>930.29</v>
      </c>
      <c r="D116" s="55">
        <v>13.851900000000001</v>
      </c>
      <c r="E116" s="56">
        <v>7.1302000000000003</v>
      </c>
      <c r="F116" s="56">
        <v>6.6486999999999998</v>
      </c>
      <c r="G116" s="91">
        <v>7.2999999999999995E-2</v>
      </c>
      <c r="H116" s="57"/>
      <c r="I116" s="58">
        <v>14</v>
      </c>
      <c r="J116" s="56">
        <v>7.2065000000000001</v>
      </c>
      <c r="K116" s="56">
        <v>6.7198000000000002</v>
      </c>
      <c r="L116" s="91">
        <v>7.3700000000000002E-2</v>
      </c>
      <c r="M116" s="91"/>
      <c r="N116" s="58">
        <v>14.1708</v>
      </c>
      <c r="O116" s="56">
        <v>7.2944000000000004</v>
      </c>
      <c r="P116" s="56">
        <v>6.8018000000000001</v>
      </c>
      <c r="Q116" s="91">
        <v>7.46E-2</v>
      </c>
      <c r="R116" s="57"/>
    </row>
    <row r="117" spans="1:18">
      <c r="A117" s="14">
        <v>2022</v>
      </c>
      <c r="B117" s="10" t="s">
        <v>31</v>
      </c>
      <c r="C117" s="54">
        <v>1061.5</v>
      </c>
      <c r="D117" s="55">
        <v>18.191500000000001</v>
      </c>
      <c r="E117" s="56">
        <v>9.6256000000000004</v>
      </c>
      <c r="F117" s="56">
        <v>8.4402000000000008</v>
      </c>
      <c r="G117" s="91">
        <v>0.12570000000000001</v>
      </c>
      <c r="H117" s="57"/>
      <c r="I117" s="58">
        <v>18.3506</v>
      </c>
      <c r="J117" s="56">
        <v>9.7096999999999998</v>
      </c>
      <c r="K117" s="56">
        <v>8.5140999999999991</v>
      </c>
      <c r="L117" s="91">
        <v>0.1268</v>
      </c>
      <c r="M117" s="96"/>
      <c r="N117" s="58">
        <v>18.512799999999999</v>
      </c>
      <c r="O117" s="56">
        <v>9.7956000000000003</v>
      </c>
      <c r="P117" s="56">
        <v>8.5892999999999997</v>
      </c>
      <c r="Q117" s="91">
        <v>0.12790000000000001</v>
      </c>
      <c r="R117" s="96"/>
    </row>
    <row r="118" spans="1:18">
      <c r="A118" s="14">
        <v>2022</v>
      </c>
      <c r="B118" s="10" t="s">
        <v>32</v>
      </c>
      <c r="C118" s="54">
        <v>1050.8</v>
      </c>
      <c r="D118" s="55">
        <v>17.9359</v>
      </c>
      <c r="E118" s="56">
        <v>11.8611</v>
      </c>
      <c r="F118" s="56">
        <v>5.9104000000000001</v>
      </c>
      <c r="G118" s="91">
        <v>0.16439999999999999</v>
      </c>
      <c r="H118" s="57"/>
      <c r="I118" s="58">
        <v>18.0928</v>
      </c>
      <c r="J118" s="56">
        <v>11.9649</v>
      </c>
      <c r="K118" s="56">
        <v>5.9621000000000004</v>
      </c>
      <c r="L118" s="91">
        <v>0.1658</v>
      </c>
      <c r="M118" s="97"/>
      <c r="N118" s="58">
        <v>18.252700000000001</v>
      </c>
      <c r="O118" s="56">
        <v>12.070600000000001</v>
      </c>
      <c r="P118" s="56">
        <v>6.0148000000000001</v>
      </c>
      <c r="Q118" s="91">
        <v>0.1673</v>
      </c>
      <c r="R118" s="97"/>
    </row>
    <row r="119" spans="1:18" ht="15.75" customHeight="1">
      <c r="A119" s="14">
        <v>2022</v>
      </c>
      <c r="B119" s="10" t="s">
        <v>33</v>
      </c>
      <c r="C119" s="54">
        <v>1049.47</v>
      </c>
      <c r="D119" s="55">
        <v>17.9041</v>
      </c>
      <c r="E119" s="56">
        <v>10.941000000000001</v>
      </c>
      <c r="F119" s="56">
        <v>6.8381999999999996</v>
      </c>
      <c r="G119" s="91">
        <v>0.1249</v>
      </c>
      <c r="H119" s="57"/>
      <c r="I119" s="58">
        <v>18.060700000000001</v>
      </c>
      <c r="J119" s="56">
        <v>11.0366</v>
      </c>
      <c r="K119" s="56">
        <v>6.8981000000000003</v>
      </c>
      <c r="L119" s="91">
        <v>0.126</v>
      </c>
      <c r="M119" s="96"/>
      <c r="N119" s="58">
        <v>18.220400000000001</v>
      </c>
      <c r="O119" s="56">
        <v>11.1343</v>
      </c>
      <c r="P119" s="56">
        <v>6.9589999999999996</v>
      </c>
      <c r="Q119" s="91">
        <v>0.12709999999999999</v>
      </c>
      <c r="R119" s="96"/>
    </row>
    <row r="120" spans="1:18">
      <c r="A120" s="14">
        <v>2022</v>
      </c>
      <c r="B120" s="10" t="s">
        <v>34</v>
      </c>
      <c r="C120" s="54">
        <v>997.33</v>
      </c>
      <c r="D120" s="55">
        <v>16.6585</v>
      </c>
      <c r="E120" s="56">
        <v>11.303100000000001</v>
      </c>
      <c r="F120" s="56">
        <v>5.2214</v>
      </c>
      <c r="G120" s="91">
        <v>0.13400000000000001</v>
      </c>
      <c r="H120" s="57"/>
      <c r="I120" s="58">
        <v>16.804300000000001</v>
      </c>
      <c r="J120" s="56">
        <v>11.401999999999999</v>
      </c>
      <c r="K120" s="56">
        <v>5.2671000000000001</v>
      </c>
      <c r="L120" s="91">
        <v>0.13519999999999999</v>
      </c>
      <c r="M120" s="96"/>
      <c r="N120" s="58">
        <v>16.9528</v>
      </c>
      <c r="O120" s="56">
        <v>11.502700000000001</v>
      </c>
      <c r="P120" s="56">
        <v>5.3136999999999999</v>
      </c>
      <c r="Q120" s="91">
        <v>0.13639999999999999</v>
      </c>
      <c r="R120" s="96"/>
    </row>
    <row r="121" spans="1:18">
      <c r="A121" s="14">
        <v>2022</v>
      </c>
      <c r="B121" s="10" t="s">
        <v>35</v>
      </c>
      <c r="C121" s="54">
        <v>980.8</v>
      </c>
      <c r="D121" s="55">
        <v>16.2636</v>
      </c>
      <c r="E121" s="56">
        <v>10.8241</v>
      </c>
      <c r="F121" s="56">
        <v>5.2983000000000002</v>
      </c>
      <c r="G121" s="91">
        <v>0.14119999999999999</v>
      </c>
      <c r="H121" s="57"/>
      <c r="I121" s="58">
        <v>16.405899999999999</v>
      </c>
      <c r="J121" s="56">
        <v>10.918799999999999</v>
      </c>
      <c r="K121" s="56">
        <v>5.3446999999999996</v>
      </c>
      <c r="L121" s="91">
        <v>0.1424</v>
      </c>
      <c r="M121" s="96"/>
      <c r="N121" s="58">
        <v>16.550899999999999</v>
      </c>
      <c r="O121" s="56">
        <v>11.0153</v>
      </c>
      <c r="P121" s="56">
        <v>5.3918999999999997</v>
      </c>
      <c r="Q121" s="91">
        <v>0.14369999999999999</v>
      </c>
      <c r="R121" s="96"/>
    </row>
    <row r="122" spans="1:18">
      <c r="A122" s="14">
        <v>2022</v>
      </c>
      <c r="B122" s="10" t="s">
        <v>36</v>
      </c>
      <c r="C122" s="54">
        <v>974.54</v>
      </c>
      <c r="D122" s="55">
        <v>16.114100000000001</v>
      </c>
      <c r="E122" s="56">
        <v>10.257199999999999</v>
      </c>
      <c r="F122" s="56">
        <v>5.7333999999999996</v>
      </c>
      <c r="G122" s="91">
        <v>0.1235</v>
      </c>
      <c r="H122" s="57"/>
      <c r="I122" s="58">
        <v>16.255099999999999</v>
      </c>
      <c r="J122" s="56">
        <v>10.327</v>
      </c>
      <c r="K122" s="56">
        <v>5.7835000000000001</v>
      </c>
      <c r="L122" s="91">
        <v>0.14460000000000001</v>
      </c>
      <c r="M122" s="96"/>
      <c r="N122" s="58">
        <v>16.398700000000002</v>
      </c>
      <c r="O122" s="56">
        <v>10.4384</v>
      </c>
      <c r="P122" s="56">
        <v>5.8346</v>
      </c>
      <c r="Q122" s="91">
        <v>0.12570000000000001</v>
      </c>
      <c r="R122" s="96"/>
    </row>
    <row r="123" spans="1:18" ht="15" thickBot="1">
      <c r="A123" s="15">
        <v>2022</v>
      </c>
      <c r="B123" s="11" t="s">
        <v>37</v>
      </c>
      <c r="C123" s="59">
        <v>975.02</v>
      </c>
      <c r="D123" s="60">
        <v>16.125599999999999</v>
      </c>
      <c r="E123" s="61">
        <v>9.4981000000000009</v>
      </c>
      <c r="F123" s="61">
        <v>6.51</v>
      </c>
      <c r="G123" s="92">
        <v>0.11749999999999999</v>
      </c>
      <c r="H123" s="62"/>
      <c r="I123" s="63">
        <v>16.2666</v>
      </c>
      <c r="J123" s="61">
        <v>9.5810999999999993</v>
      </c>
      <c r="K123" s="61">
        <v>6.5669000000000004</v>
      </c>
      <c r="L123" s="92">
        <v>0.1186</v>
      </c>
      <c r="M123" s="99"/>
      <c r="N123" s="63">
        <v>16.410399999999999</v>
      </c>
      <c r="O123" s="61">
        <v>9.6658000000000008</v>
      </c>
      <c r="P123" s="61">
        <v>6.625</v>
      </c>
      <c r="Q123" s="92">
        <v>0.1196</v>
      </c>
      <c r="R123" s="99"/>
    </row>
    <row r="124" spans="1:18">
      <c r="A124" s="14">
        <v>2023</v>
      </c>
      <c r="B124" s="10" t="s">
        <v>26</v>
      </c>
      <c r="C124" s="153">
        <v>910.36</v>
      </c>
      <c r="D124" s="157">
        <v>15.526300000000001</v>
      </c>
      <c r="E124" s="158">
        <v>8.7836999999999996</v>
      </c>
      <c r="F124" s="158">
        <v>6.6036999999999999</v>
      </c>
      <c r="G124" s="159">
        <v>0.1389</v>
      </c>
      <c r="H124" s="52"/>
      <c r="I124" s="53">
        <v>15.832100000000001</v>
      </c>
      <c r="J124" s="51">
        <v>8.9566999999999997</v>
      </c>
      <c r="K124" s="51">
        <v>6.7337999999999996</v>
      </c>
      <c r="L124" s="90">
        <v>0.1416</v>
      </c>
      <c r="M124" s="97"/>
      <c r="N124" s="53">
        <v>16.143999999999998</v>
      </c>
      <c r="O124" s="51">
        <v>9.1332000000000004</v>
      </c>
      <c r="P124" s="51">
        <v>6.8663999999999996</v>
      </c>
      <c r="Q124" s="90">
        <v>0.1444</v>
      </c>
      <c r="R124" s="97"/>
    </row>
    <row r="125" spans="1:18">
      <c r="A125" s="14">
        <v>2023</v>
      </c>
      <c r="B125" s="10" t="s">
        <v>27</v>
      </c>
      <c r="C125" s="154">
        <v>931.11</v>
      </c>
      <c r="D125" s="148">
        <v>16.054200000000002</v>
      </c>
      <c r="E125" s="149">
        <v>8.3686000000000007</v>
      </c>
      <c r="F125" s="149">
        <v>7.5542999999999996</v>
      </c>
      <c r="G125" s="150">
        <v>0.1313</v>
      </c>
      <c r="H125" s="57"/>
      <c r="I125" s="58">
        <v>16.3704</v>
      </c>
      <c r="J125" s="56">
        <v>8.5335000000000001</v>
      </c>
      <c r="K125" s="56">
        <v>7.7031000000000001</v>
      </c>
      <c r="L125" s="91">
        <v>0.1338</v>
      </c>
      <c r="M125" s="96"/>
      <c r="N125" s="58">
        <v>16.692900000000002</v>
      </c>
      <c r="O125" s="56">
        <v>8.7014999999999993</v>
      </c>
      <c r="P125" s="56">
        <v>7.8548999999999998</v>
      </c>
      <c r="Q125" s="91">
        <v>0.13650000000000001</v>
      </c>
      <c r="R125" s="96"/>
    </row>
    <row r="126" spans="1:18">
      <c r="A126" s="14">
        <v>2023</v>
      </c>
      <c r="B126" s="10" t="s">
        <v>28</v>
      </c>
      <c r="C126" s="154">
        <v>869.06</v>
      </c>
      <c r="D126" s="148">
        <v>14.4757</v>
      </c>
      <c r="E126" s="149">
        <v>7.3068</v>
      </c>
      <c r="F126" s="149">
        <v>7.0561999999999996</v>
      </c>
      <c r="G126" s="150">
        <v>0.11269999999999999</v>
      </c>
      <c r="H126" s="57"/>
      <c r="I126" s="58">
        <v>14.7608</v>
      </c>
      <c r="J126" s="56">
        <v>7.4507000000000003</v>
      </c>
      <c r="K126" s="56">
        <v>7.1951999999999998</v>
      </c>
      <c r="L126" s="91">
        <v>0.1149</v>
      </c>
      <c r="M126" s="96"/>
      <c r="N126" s="58">
        <v>15.051600000000001</v>
      </c>
      <c r="O126" s="56">
        <v>7.5974000000000004</v>
      </c>
      <c r="P126" s="56">
        <v>7.3369999999999997</v>
      </c>
      <c r="Q126" s="91">
        <v>0.1172</v>
      </c>
      <c r="R126" s="98"/>
    </row>
    <row r="127" spans="1:18">
      <c r="A127" s="14">
        <v>2023</v>
      </c>
      <c r="B127" s="10" t="s">
        <v>29</v>
      </c>
      <c r="C127" s="154">
        <v>889.71</v>
      </c>
      <c r="D127" s="148">
        <v>15.000999999999999</v>
      </c>
      <c r="E127" s="149">
        <v>7.7134999999999998</v>
      </c>
      <c r="F127" s="149">
        <v>7.1295000000000002</v>
      </c>
      <c r="G127" s="150">
        <v>0.158</v>
      </c>
      <c r="H127" s="57"/>
      <c r="I127" s="58">
        <v>15.2965</v>
      </c>
      <c r="J127" s="56">
        <v>7.8654999999999999</v>
      </c>
      <c r="K127" s="56">
        <v>7.2698999999999998</v>
      </c>
      <c r="L127" s="91">
        <v>0.16109999999999999</v>
      </c>
      <c r="M127" s="98"/>
      <c r="N127" s="58">
        <v>15.597799999999999</v>
      </c>
      <c r="O127" s="56">
        <v>8.0204000000000004</v>
      </c>
      <c r="P127" s="56">
        <v>7.4131</v>
      </c>
      <c r="Q127" s="91">
        <v>0.1643</v>
      </c>
      <c r="R127" s="98"/>
    </row>
    <row r="128" spans="1:18">
      <c r="A128" s="14">
        <v>2023</v>
      </c>
      <c r="B128" s="10" t="s">
        <v>30</v>
      </c>
      <c r="C128" s="154">
        <v>835.8</v>
      </c>
      <c r="D128" s="148">
        <v>13.6297</v>
      </c>
      <c r="E128" s="149">
        <v>6.649</v>
      </c>
      <c r="F128" s="149">
        <v>6.8643999999999998</v>
      </c>
      <c r="G128" s="150">
        <v>0.1163</v>
      </c>
      <c r="H128" s="57"/>
      <c r="I128" s="58">
        <v>13.898099999999999</v>
      </c>
      <c r="J128" s="56">
        <v>6.78</v>
      </c>
      <c r="K128" s="56">
        <v>6.9996</v>
      </c>
      <c r="L128" s="91">
        <v>0.11849999999999999</v>
      </c>
      <c r="M128" s="98"/>
      <c r="N128" s="58">
        <v>14.171900000000001</v>
      </c>
      <c r="O128" s="56">
        <v>6.9135</v>
      </c>
      <c r="P128" s="56">
        <v>7.1375000000000002</v>
      </c>
      <c r="Q128" s="91">
        <v>0.12089999999999999</v>
      </c>
      <c r="R128" s="57"/>
    </row>
    <row r="129" spans="1:18">
      <c r="A129" s="14">
        <v>2023</v>
      </c>
      <c r="B129" s="10" t="s">
        <v>31</v>
      </c>
      <c r="C129" s="154">
        <v>837.94</v>
      </c>
      <c r="D129" s="149">
        <v>13.684100000000001</v>
      </c>
      <c r="E129" s="149">
        <v>6.3826000000000001</v>
      </c>
      <c r="F129" s="149">
        <v>7.1849999999999996</v>
      </c>
      <c r="G129" s="150">
        <v>0.11650000000000001</v>
      </c>
      <c r="H129" s="163">
        <v>12.6401</v>
      </c>
      <c r="I129" s="58">
        <v>13.9536</v>
      </c>
      <c r="J129" s="56">
        <v>6.5083000000000002</v>
      </c>
      <c r="K129" s="56">
        <v>7.3265000000000002</v>
      </c>
      <c r="L129" s="91">
        <v>0.1188</v>
      </c>
      <c r="M129" s="167">
        <v>12.899100000000001</v>
      </c>
      <c r="N129" s="58">
        <v>14.2285</v>
      </c>
      <c r="O129" s="56">
        <v>6.6365999999999996</v>
      </c>
      <c r="P129" s="56">
        <v>7.4707999999999997</v>
      </c>
      <c r="Q129" s="91">
        <v>0.1211</v>
      </c>
      <c r="R129" s="164">
        <v>13.1683</v>
      </c>
    </row>
    <row r="130" spans="1:18">
      <c r="A130" s="14">
        <v>2023</v>
      </c>
      <c r="B130" s="10" t="s">
        <v>32</v>
      </c>
      <c r="C130" s="154">
        <v>830.29</v>
      </c>
      <c r="D130" s="148">
        <v>12.7492</v>
      </c>
      <c r="E130" s="149">
        <v>5.9847000000000001</v>
      </c>
      <c r="F130" s="149">
        <v>6.6325000000000003</v>
      </c>
      <c r="G130" s="150">
        <v>0.13200000000000001</v>
      </c>
      <c r="H130" s="164">
        <v>11.9352</v>
      </c>
      <c r="I130" s="58">
        <v>13.114100000000001</v>
      </c>
      <c r="J130" s="56">
        <v>6.1559999999999997</v>
      </c>
      <c r="K130" s="56">
        <v>6.8223000000000003</v>
      </c>
      <c r="L130" s="91">
        <v>0.1358</v>
      </c>
      <c r="M130" s="167">
        <v>12.2859</v>
      </c>
      <c r="N130" s="58">
        <v>13.503299999999999</v>
      </c>
      <c r="O130" s="56">
        <v>6.3387000000000002</v>
      </c>
      <c r="P130" s="56">
        <v>7.0247999999999999</v>
      </c>
      <c r="Q130" s="91">
        <v>0.13980000000000001</v>
      </c>
      <c r="R130" s="164">
        <v>12.6639</v>
      </c>
    </row>
    <row r="131" spans="1:18">
      <c r="A131" s="14">
        <v>2023</v>
      </c>
      <c r="B131" s="10" t="s">
        <v>33</v>
      </c>
      <c r="C131" s="154">
        <v>849.72</v>
      </c>
      <c r="D131" s="148">
        <v>13.2164</v>
      </c>
      <c r="E131" s="149">
        <v>6.4537000000000004</v>
      </c>
      <c r="F131" s="149">
        <v>6.6292999999999997</v>
      </c>
      <c r="G131" s="150">
        <v>0.13339999999999999</v>
      </c>
      <c r="H131" s="164">
        <v>12.228999999999999</v>
      </c>
      <c r="I131" s="58">
        <v>13.5946</v>
      </c>
      <c r="J131" s="56">
        <v>6.6382000000000003</v>
      </c>
      <c r="K131" s="56">
        <v>6.8190999999999997</v>
      </c>
      <c r="L131" s="91">
        <v>0.13730000000000001</v>
      </c>
      <c r="M131" s="164">
        <v>12.589499999999999</v>
      </c>
      <c r="N131" s="55">
        <v>13.998100000000001</v>
      </c>
      <c r="O131" s="56">
        <v>6.8353999999999999</v>
      </c>
      <c r="P131" s="56">
        <v>7.0213999999999999</v>
      </c>
      <c r="Q131" s="91">
        <v>0.14130000000000001</v>
      </c>
      <c r="R131" s="164">
        <v>12.9785</v>
      </c>
    </row>
    <row r="132" spans="1:18">
      <c r="A132" s="14">
        <v>2023</v>
      </c>
      <c r="B132" s="10" t="s">
        <v>34</v>
      </c>
      <c r="C132" s="154">
        <v>877.44</v>
      </c>
      <c r="D132" s="148">
        <v>13.8828</v>
      </c>
      <c r="E132" s="149">
        <v>7.44</v>
      </c>
      <c r="F132" s="149">
        <v>6.3089000000000004</v>
      </c>
      <c r="G132" s="150">
        <v>0.13389999999999999</v>
      </c>
      <c r="H132" s="164">
        <v>13.1449</v>
      </c>
      <c r="I132" s="58">
        <v>14.280099999999999</v>
      </c>
      <c r="J132" s="56">
        <v>7.6529999999999996</v>
      </c>
      <c r="K132" s="56">
        <v>6.4893999999999998</v>
      </c>
      <c r="L132" s="91">
        <v>0.13769999999999999</v>
      </c>
      <c r="M132" s="164">
        <v>13.528499999999999</v>
      </c>
      <c r="N132" s="55">
        <v>14.703900000000001</v>
      </c>
      <c r="O132" s="56">
        <v>7.8800999999999997</v>
      </c>
      <c r="P132" s="56">
        <v>6.6820000000000004</v>
      </c>
      <c r="Q132" s="91">
        <v>0.14180000000000001</v>
      </c>
      <c r="R132" s="164">
        <v>13.940799999999999</v>
      </c>
    </row>
    <row r="133" spans="1:18">
      <c r="A133" s="14">
        <v>2023</v>
      </c>
      <c r="B133" s="10" t="s">
        <v>35</v>
      </c>
      <c r="C133" s="154">
        <v>931.84</v>
      </c>
      <c r="D133" s="148">
        <v>15.1907</v>
      </c>
      <c r="E133" s="149">
        <v>8.7703000000000007</v>
      </c>
      <c r="F133" s="149">
        <v>6.2732999999999999</v>
      </c>
      <c r="G133" s="150">
        <v>0.14710000000000001</v>
      </c>
      <c r="H133" s="164">
        <v>14.258100000000001</v>
      </c>
      <c r="I133" s="58">
        <v>15.625400000000001</v>
      </c>
      <c r="J133" s="56">
        <v>9.0213000000000001</v>
      </c>
      <c r="K133" s="56">
        <v>6.4527999999999999</v>
      </c>
      <c r="L133" s="91">
        <v>0.15129999999999999</v>
      </c>
      <c r="M133" s="164">
        <v>14.6744</v>
      </c>
      <c r="N133" s="55">
        <v>16.089200000000002</v>
      </c>
      <c r="O133" s="56">
        <v>9.2890999999999995</v>
      </c>
      <c r="P133" s="56">
        <v>6.6443000000000003</v>
      </c>
      <c r="Q133" s="91">
        <v>0.15579999999999999</v>
      </c>
      <c r="R133" s="164">
        <v>15.122199999999999</v>
      </c>
    </row>
    <row r="134" spans="1:18">
      <c r="A134" s="14">
        <v>2023</v>
      </c>
      <c r="B134" s="10" t="s">
        <v>36</v>
      </c>
      <c r="C134" s="154">
        <v>879.87</v>
      </c>
      <c r="D134" s="148">
        <v>13.9412</v>
      </c>
      <c r="E134" s="149">
        <v>7.9538000000000002</v>
      </c>
      <c r="F134" s="149">
        <v>5.8792</v>
      </c>
      <c r="G134" s="150">
        <v>0.1082</v>
      </c>
      <c r="H134" s="164">
        <v>12.9956</v>
      </c>
      <c r="I134" s="58">
        <v>14.340199999999999</v>
      </c>
      <c r="J134" s="56">
        <v>8.1814</v>
      </c>
      <c r="K134" s="56">
        <v>6.0475000000000003</v>
      </c>
      <c r="L134" s="91">
        <v>0.1113</v>
      </c>
      <c r="M134" s="164">
        <v>13.377000000000001</v>
      </c>
      <c r="N134" s="55">
        <v>14.7658</v>
      </c>
      <c r="O134" s="56">
        <v>8.4242000000000008</v>
      </c>
      <c r="P134" s="56">
        <v>6.2270000000000003</v>
      </c>
      <c r="Q134" s="91">
        <v>0.11459999999999999</v>
      </c>
      <c r="R134" s="164">
        <v>13.787800000000001</v>
      </c>
    </row>
    <row r="135" spans="1:18" ht="15" thickBot="1">
      <c r="A135" s="15">
        <v>2023</v>
      </c>
      <c r="B135" s="11" t="s">
        <v>37</v>
      </c>
      <c r="C135" s="155">
        <v>846.42</v>
      </c>
      <c r="D135" s="160">
        <v>13.137</v>
      </c>
      <c r="E135" s="161">
        <v>7.7624000000000004</v>
      </c>
      <c r="F135" s="161">
        <v>5.2770000000000001</v>
      </c>
      <c r="G135" s="162">
        <v>9.7600000000000006E-2</v>
      </c>
      <c r="H135" s="165">
        <v>11.777900000000001</v>
      </c>
      <c r="I135" s="156">
        <v>13.513</v>
      </c>
      <c r="J135" s="61">
        <v>7.9846000000000004</v>
      </c>
      <c r="K135" s="61">
        <v>5.4279999999999999</v>
      </c>
      <c r="L135" s="61">
        <v>0.1004</v>
      </c>
      <c r="M135" s="168">
        <v>12.1296</v>
      </c>
      <c r="N135" s="63">
        <v>13.914</v>
      </c>
      <c r="O135" s="61">
        <v>8.2215000000000007</v>
      </c>
      <c r="P135" s="61">
        <v>5.5891000000000002</v>
      </c>
      <c r="Q135" s="92">
        <v>0.10340000000000001</v>
      </c>
      <c r="R135" s="165">
        <v>12.510999999999999</v>
      </c>
    </row>
    <row r="136" spans="1:18">
      <c r="A136" s="14">
        <v>2024</v>
      </c>
      <c r="B136" s="10" t="s">
        <v>26</v>
      </c>
      <c r="C136" s="133">
        <v>813.57</v>
      </c>
      <c r="D136" s="134">
        <v>12.394</v>
      </c>
      <c r="E136" s="135">
        <v>7.4084000000000003</v>
      </c>
      <c r="F136" s="135">
        <v>4.8685999999999998</v>
      </c>
      <c r="G136" s="136">
        <v>0.11700000000000001</v>
      </c>
      <c r="H136" s="166">
        <v>11.368499999999999</v>
      </c>
      <c r="I136" s="137">
        <v>12.573700000000001</v>
      </c>
      <c r="J136" s="135">
        <v>7.5157999999999996</v>
      </c>
      <c r="K136" s="135">
        <v>4.9391999999999996</v>
      </c>
      <c r="L136" s="136">
        <v>0.1187</v>
      </c>
      <c r="M136" s="169">
        <v>11.534000000000001</v>
      </c>
      <c r="N136" s="134">
        <v>12.754</v>
      </c>
      <c r="O136" s="135">
        <v>7.6235999999999997</v>
      </c>
      <c r="P136" s="135">
        <v>5.01</v>
      </c>
      <c r="Q136" s="136">
        <v>0.12039999999999999</v>
      </c>
      <c r="R136" s="169">
        <v>11.7044</v>
      </c>
    </row>
    <row r="137" spans="1:18">
      <c r="A137" s="14">
        <v>2024</v>
      </c>
      <c r="B137" s="10" t="s">
        <v>27</v>
      </c>
      <c r="C137" s="54">
        <v>777.45</v>
      </c>
      <c r="D137" s="55">
        <v>11.5223</v>
      </c>
      <c r="E137" s="56">
        <v>7.3300999999999998</v>
      </c>
      <c r="F137" s="56">
        <v>4.0667</v>
      </c>
      <c r="G137" s="91">
        <v>0.1255</v>
      </c>
      <c r="H137" s="164">
        <v>10.3832</v>
      </c>
      <c r="I137" s="58">
        <v>11.689399999999999</v>
      </c>
      <c r="J137" s="56">
        <v>7.4364999999999997</v>
      </c>
      <c r="K137" s="56">
        <v>4.1256000000000004</v>
      </c>
      <c r="L137" s="91">
        <v>0.1273</v>
      </c>
      <c r="M137" s="173">
        <v>10.534599999999999</v>
      </c>
      <c r="N137" s="58">
        <v>11.856999999999999</v>
      </c>
      <c r="O137" s="56">
        <v>7.5430999999999999</v>
      </c>
      <c r="P137" s="56">
        <v>4.1848000000000001</v>
      </c>
      <c r="Q137" s="91">
        <v>0.12909999999999999</v>
      </c>
      <c r="R137" s="173">
        <v>10.691800000000001</v>
      </c>
    </row>
    <row r="138" spans="1:18">
      <c r="A138" s="14">
        <v>2024</v>
      </c>
      <c r="B138" s="10" t="s">
        <v>28</v>
      </c>
      <c r="C138" s="123">
        <v>795.31</v>
      </c>
      <c r="D138" s="174">
        <v>11.9533</v>
      </c>
      <c r="E138" s="125">
        <v>7.3597999999999999</v>
      </c>
      <c r="F138" s="125">
        <v>4.4645999999999999</v>
      </c>
      <c r="G138" s="142">
        <v>0.12889999999999999</v>
      </c>
      <c r="H138" s="171">
        <v>11.035399999999999</v>
      </c>
      <c r="I138" s="124">
        <v>12.1267</v>
      </c>
      <c r="J138" s="125">
        <v>7.4665999999999997</v>
      </c>
      <c r="K138" s="125">
        <v>4.5293999999999999</v>
      </c>
      <c r="L138" s="142">
        <v>0.13070000000000001</v>
      </c>
      <c r="M138" s="175">
        <v>11.196099999999999</v>
      </c>
      <c r="N138" s="174">
        <v>12.3005</v>
      </c>
      <c r="O138" s="125">
        <v>7.5735999999999999</v>
      </c>
      <c r="P138" s="125">
        <v>4.5942999999999996</v>
      </c>
      <c r="Q138" s="142">
        <v>0.1326</v>
      </c>
      <c r="R138" s="171">
        <v>11.3613</v>
      </c>
    </row>
    <row r="139" spans="1:18">
      <c r="A139" s="14">
        <v>2024</v>
      </c>
      <c r="B139" s="10" t="s">
        <v>29</v>
      </c>
      <c r="C139" s="54">
        <v>805.95</v>
      </c>
      <c r="D139" s="55">
        <v>12.210100000000001</v>
      </c>
      <c r="E139" s="56">
        <v>6.9273999999999996</v>
      </c>
      <c r="F139" s="56">
        <v>5.1689999999999996</v>
      </c>
      <c r="G139" s="91">
        <v>0.1137</v>
      </c>
      <c r="H139" s="164">
        <v>11.2081</v>
      </c>
      <c r="I139" s="58">
        <v>12.3872</v>
      </c>
      <c r="J139" s="56">
        <v>7.0278999999999998</v>
      </c>
      <c r="K139" s="56">
        <v>5.2439999999999998</v>
      </c>
      <c r="L139" s="91">
        <v>0.1153</v>
      </c>
      <c r="M139" s="173">
        <v>11.3713</v>
      </c>
      <c r="N139" s="58">
        <v>12.5648</v>
      </c>
      <c r="O139" s="56">
        <v>7.1285999999999996</v>
      </c>
      <c r="P139" s="56">
        <v>5.3192000000000004</v>
      </c>
      <c r="Q139" s="91">
        <v>0.11700000000000001</v>
      </c>
      <c r="R139" s="173">
        <v>11.539300000000001</v>
      </c>
    </row>
    <row r="140" spans="1:18">
      <c r="A140" s="14">
        <v>2024</v>
      </c>
      <c r="B140" s="10" t="s">
        <v>30</v>
      </c>
      <c r="C140" s="123">
        <v>820.9</v>
      </c>
      <c r="D140" s="174">
        <v>12.5709</v>
      </c>
      <c r="E140" s="125">
        <v>7.0220000000000002</v>
      </c>
      <c r="F140" s="125">
        <v>5.4337999999999997</v>
      </c>
      <c r="G140" s="142">
        <v>0.11509999999999999</v>
      </c>
      <c r="H140" s="171">
        <v>11.649800000000001</v>
      </c>
      <c r="I140" s="124">
        <v>12.7532</v>
      </c>
      <c r="J140" s="125">
        <v>7.1238000000000001</v>
      </c>
      <c r="K140" s="125">
        <v>5.5125999999999999</v>
      </c>
      <c r="L140" s="142">
        <v>0.1168</v>
      </c>
      <c r="M140" s="175">
        <v>11.8193</v>
      </c>
      <c r="N140" s="174">
        <v>12.936</v>
      </c>
      <c r="O140" s="125">
        <v>7.2259000000000002</v>
      </c>
      <c r="P140" s="125">
        <v>5.5915999999999997</v>
      </c>
      <c r="Q140" s="142">
        <v>0.11849999999999999</v>
      </c>
      <c r="R140" s="171">
        <v>11.9931</v>
      </c>
    </row>
    <row r="141" spans="1:18">
      <c r="A141" s="14">
        <v>2024</v>
      </c>
      <c r="B141" s="10" t="s">
        <v>31</v>
      </c>
      <c r="C141" s="54">
        <v>821.68</v>
      </c>
      <c r="D141" s="56">
        <v>12.589700000000001</v>
      </c>
      <c r="E141" s="56">
        <v>7.2516999999999996</v>
      </c>
      <c r="F141" s="56">
        <v>5.2085999999999997</v>
      </c>
      <c r="G141" s="91">
        <v>0.12939999999999999</v>
      </c>
      <c r="H141" s="163">
        <v>11.7166</v>
      </c>
      <c r="I141" s="58">
        <v>12.7723</v>
      </c>
      <c r="J141" s="56">
        <v>7.3569000000000004</v>
      </c>
      <c r="K141" s="56">
        <v>5.2842000000000002</v>
      </c>
      <c r="L141" s="91">
        <v>0.13120000000000001</v>
      </c>
      <c r="M141" s="167">
        <v>11.8871</v>
      </c>
      <c r="N141" s="58">
        <v>12.955399999999999</v>
      </c>
      <c r="O141" s="56">
        <v>7.4623999999999997</v>
      </c>
      <c r="P141" s="56">
        <v>5.3598999999999997</v>
      </c>
      <c r="Q141" s="91">
        <v>0.1331</v>
      </c>
      <c r="R141" s="164">
        <v>12.0617</v>
      </c>
    </row>
    <row r="142" spans="1:18">
      <c r="A142" s="14">
        <v>2024</v>
      </c>
      <c r="B142" s="10" t="s">
        <v>32</v>
      </c>
      <c r="C142" s="123">
        <v>810.67</v>
      </c>
      <c r="D142" s="124">
        <v>12.267799999999999</v>
      </c>
      <c r="E142" s="125">
        <v>7.0903999999999998</v>
      </c>
      <c r="F142" s="125">
        <v>5.0327999999999999</v>
      </c>
      <c r="G142" s="142">
        <v>0.14460000000000001</v>
      </c>
      <c r="H142" s="171">
        <v>11.5701</v>
      </c>
      <c r="I142" s="124">
        <v>12.442</v>
      </c>
      <c r="J142" s="125">
        <v>7.1909999999999998</v>
      </c>
      <c r="K142" s="125">
        <v>5.1043000000000003</v>
      </c>
      <c r="L142" s="142">
        <v>0.1467</v>
      </c>
      <c r="M142" s="171">
        <v>11.7346</v>
      </c>
      <c r="N142" s="124">
        <v>12.617100000000001</v>
      </c>
      <c r="O142" s="125">
        <v>7.2923</v>
      </c>
      <c r="P142" s="125">
        <v>5.1760999999999999</v>
      </c>
      <c r="Q142" s="176">
        <v>0.1487</v>
      </c>
      <c r="R142" s="171">
        <v>11.9031</v>
      </c>
    </row>
    <row r="143" spans="1:18">
      <c r="A143" s="14">
        <v>2024</v>
      </c>
      <c r="B143" s="10" t="s">
        <v>33</v>
      </c>
      <c r="C143" s="123">
        <v>816.57</v>
      </c>
      <c r="D143" s="124">
        <v>12.409599999999999</v>
      </c>
      <c r="E143" s="125">
        <v>6.8201999999999998</v>
      </c>
      <c r="F143" s="125">
        <v>5.4561000000000002</v>
      </c>
      <c r="G143" s="142">
        <v>0.1333</v>
      </c>
      <c r="H143" s="171">
        <v>11.633800000000001</v>
      </c>
      <c r="I143" s="124">
        <v>12.585699999999999</v>
      </c>
      <c r="J143" s="125">
        <v>6.9169</v>
      </c>
      <c r="K143" s="125">
        <v>5.5335999999999999</v>
      </c>
      <c r="L143" s="142">
        <v>0.13519999999999999</v>
      </c>
      <c r="M143" s="171">
        <v>11.799200000000001</v>
      </c>
      <c r="N143" s="124">
        <v>12.7629</v>
      </c>
      <c r="O143" s="125">
        <v>7.0143000000000004</v>
      </c>
      <c r="P143" s="125">
        <v>5.6115000000000004</v>
      </c>
      <c r="Q143" s="142">
        <v>0.1371</v>
      </c>
      <c r="R143" s="171">
        <v>11.9689</v>
      </c>
    </row>
    <row r="144" spans="1:18">
      <c r="A144" s="14">
        <v>2024</v>
      </c>
      <c r="B144" s="10" t="s">
        <v>34</v>
      </c>
      <c r="C144" s="123">
        <v>782.16</v>
      </c>
      <c r="D144" s="124">
        <v>11.5829</v>
      </c>
      <c r="E144" s="125">
        <v>6.5248999999999997</v>
      </c>
      <c r="F144" s="125">
        <v>4.923</v>
      </c>
      <c r="G144" s="142">
        <v>0.13500000000000001</v>
      </c>
      <c r="H144" s="171">
        <v>11.114800000000001</v>
      </c>
      <c r="I144" s="124">
        <v>11.747299999999999</v>
      </c>
      <c r="J144" s="125">
        <v>6.6174999999999997</v>
      </c>
      <c r="K144" s="125">
        <v>4.9928999999999997</v>
      </c>
      <c r="L144" s="142">
        <v>0.13689999999999999</v>
      </c>
      <c r="M144" s="171">
        <v>11.2728</v>
      </c>
      <c r="N144" s="124">
        <v>11.912699999999999</v>
      </c>
      <c r="O144" s="125">
        <v>6.7106000000000003</v>
      </c>
      <c r="P144" s="125">
        <v>5.0632000000000001</v>
      </c>
      <c r="Q144" s="142">
        <v>0.1389</v>
      </c>
      <c r="R144" s="171">
        <v>11.4339</v>
      </c>
    </row>
    <row r="145" spans="1:18">
      <c r="A145" s="14">
        <v>2024</v>
      </c>
      <c r="B145" s="10" t="s">
        <v>35</v>
      </c>
      <c r="C145" s="123">
        <v>751.87</v>
      </c>
      <c r="D145" s="124">
        <v>10.8553</v>
      </c>
      <c r="E145" s="125">
        <v>5.8048999999999999</v>
      </c>
      <c r="F145" s="125">
        <v>4.9226000000000001</v>
      </c>
      <c r="G145" s="142">
        <v>0.1278</v>
      </c>
      <c r="H145" s="171">
        <v>10.3627</v>
      </c>
      <c r="I145" s="124">
        <v>11.009399999999999</v>
      </c>
      <c r="J145" s="125">
        <v>5.8874000000000004</v>
      </c>
      <c r="K145" s="125">
        <v>4.9923999999999999</v>
      </c>
      <c r="L145" s="142">
        <v>0.12959999999999999</v>
      </c>
      <c r="M145" s="164">
        <v>10.51</v>
      </c>
      <c r="N145" s="124">
        <v>11.164400000000001</v>
      </c>
      <c r="O145" s="125">
        <v>5.9702999999999999</v>
      </c>
      <c r="P145" s="125">
        <v>5.0627000000000004</v>
      </c>
      <c r="Q145" s="142">
        <v>0.13139999999999999</v>
      </c>
      <c r="R145" s="171">
        <v>10.6607</v>
      </c>
    </row>
    <row r="146" spans="1:18">
      <c r="A146" s="14">
        <v>2024</v>
      </c>
      <c r="B146" s="10" t="s">
        <v>36</v>
      </c>
      <c r="C146" s="54">
        <v>760.08</v>
      </c>
      <c r="D146" s="55">
        <v>11.0525</v>
      </c>
      <c r="E146" s="56">
        <v>5.6962999999999999</v>
      </c>
      <c r="F146" s="56">
        <v>5.2363</v>
      </c>
      <c r="G146" s="91">
        <v>0.11990000000000001</v>
      </c>
      <c r="H146" s="164">
        <v>10.4869</v>
      </c>
      <c r="I146" s="58">
        <v>11.2094</v>
      </c>
      <c r="J146" s="56">
        <v>5.7771999999999997</v>
      </c>
      <c r="K146" s="56">
        <v>5.3106</v>
      </c>
      <c r="L146" s="91">
        <v>0.1216</v>
      </c>
      <c r="M146" s="164">
        <v>10.635999999999999</v>
      </c>
      <c r="N146" s="55">
        <v>11.3672</v>
      </c>
      <c r="O146" s="56">
        <v>5.8585000000000003</v>
      </c>
      <c r="P146" s="56">
        <v>5.3853999999999997</v>
      </c>
      <c r="Q146" s="91">
        <v>0.12330000000000001</v>
      </c>
      <c r="R146" s="164">
        <v>10.7888</v>
      </c>
    </row>
    <row r="147" spans="1:18" ht="15" thickBot="1">
      <c r="A147" s="15">
        <v>2024</v>
      </c>
      <c r="B147" s="11" t="s">
        <v>37</v>
      </c>
      <c r="C147" s="59">
        <v>753.39</v>
      </c>
      <c r="D147" s="60">
        <v>10.8918</v>
      </c>
      <c r="E147" s="61">
        <v>5.4814999999999996</v>
      </c>
      <c r="F147" s="61">
        <v>5.3036000000000003</v>
      </c>
      <c r="G147" s="92">
        <v>0.1067</v>
      </c>
      <c r="H147" s="165">
        <v>9.9839000000000002</v>
      </c>
      <c r="I147" s="63">
        <v>11.0464</v>
      </c>
      <c r="J147" s="61">
        <v>5.5594000000000001</v>
      </c>
      <c r="K147" s="61">
        <v>5.3788</v>
      </c>
      <c r="L147" s="92">
        <v>0.1082</v>
      </c>
      <c r="M147" s="168">
        <v>10.125999999999999</v>
      </c>
      <c r="N147" s="63">
        <v>11.2019</v>
      </c>
      <c r="O147" s="61">
        <v>5.6375999999999999</v>
      </c>
      <c r="P147" s="61">
        <v>5.4546000000000001</v>
      </c>
      <c r="Q147" s="92">
        <v>0.10970000000000001</v>
      </c>
      <c r="R147" s="165">
        <v>10.2736</v>
      </c>
    </row>
    <row r="148" spans="1:18">
      <c r="A148" s="14">
        <v>2025</v>
      </c>
      <c r="B148" s="10" t="s">
        <v>26</v>
      </c>
      <c r="C148" s="189">
        <v>792.65</v>
      </c>
      <c r="D148" s="190">
        <v>11.1891</v>
      </c>
      <c r="E148" s="191">
        <v>5.4871999999999996</v>
      </c>
      <c r="F148" s="191">
        <v>5.5883000000000003</v>
      </c>
      <c r="G148" s="192">
        <v>0.11360000000000001</v>
      </c>
      <c r="H148" s="193">
        <v>10.024800000000001</v>
      </c>
      <c r="I148" s="194">
        <v>11.3871</v>
      </c>
      <c r="J148" s="191">
        <v>5.5842999999999998</v>
      </c>
      <c r="K148" s="191">
        <v>5.6871999999999998</v>
      </c>
      <c r="L148" s="192">
        <v>0.11559999999999999</v>
      </c>
      <c r="M148" s="195">
        <v>10.2065</v>
      </c>
      <c r="N148" s="190">
        <v>11.598000000000001</v>
      </c>
      <c r="O148" s="191">
        <v>5.6878000000000002</v>
      </c>
      <c r="P148" s="191">
        <v>5.7925000000000004</v>
      </c>
      <c r="Q148" s="192">
        <v>0.1177</v>
      </c>
      <c r="R148" s="195">
        <v>10.406499999999999</v>
      </c>
    </row>
    <row r="149" spans="1:18">
      <c r="A149" s="14">
        <v>2025</v>
      </c>
      <c r="B149" s="10" t="s">
        <v>27</v>
      </c>
      <c r="C149" s="196">
        <v>804.36</v>
      </c>
      <c r="D149" s="197">
        <v>11.455</v>
      </c>
      <c r="E149" s="198">
        <v>5.9093999999999998</v>
      </c>
      <c r="F149" s="198">
        <v>5.4238999999999997</v>
      </c>
      <c r="G149" s="199">
        <v>0.1217</v>
      </c>
      <c r="H149" s="200">
        <v>10.022500000000001</v>
      </c>
      <c r="I149" s="201">
        <v>11.6578</v>
      </c>
      <c r="J149" s="198">
        <v>6.0140000000000002</v>
      </c>
      <c r="K149" s="198">
        <v>5.5198999999999998</v>
      </c>
      <c r="L149" s="199">
        <v>0.1239</v>
      </c>
      <c r="M149" s="202">
        <v>10.205</v>
      </c>
      <c r="N149" s="201">
        <v>11.8736</v>
      </c>
      <c r="O149" s="198">
        <v>6.1253000000000002</v>
      </c>
      <c r="P149" s="198">
        <v>5.6220999999999997</v>
      </c>
      <c r="Q149" s="199">
        <v>0.12620000000000001</v>
      </c>
      <c r="R149" s="202">
        <v>10.407</v>
      </c>
    </row>
    <row r="150" spans="1:18">
      <c r="A150" s="14">
        <v>2025</v>
      </c>
      <c r="B150" s="10" t="s">
        <v>28</v>
      </c>
      <c r="C150" s="203">
        <v>787.15</v>
      </c>
      <c r="D150" s="204">
        <v>11.0642</v>
      </c>
      <c r="E150" s="205">
        <v>5.9039000000000001</v>
      </c>
      <c r="F150" s="205">
        <v>5.0293000000000001</v>
      </c>
      <c r="G150" s="206">
        <v>0.13100000000000001</v>
      </c>
      <c r="H150" s="207">
        <v>10.0016</v>
      </c>
      <c r="I150" s="208">
        <v>11.26</v>
      </c>
      <c r="J150" s="205">
        <v>6.0082000000000004</v>
      </c>
      <c r="K150" s="205">
        <v>5.1184000000000003</v>
      </c>
      <c r="L150" s="206">
        <v>0.13339999999999999</v>
      </c>
      <c r="M150" s="209">
        <v>10.182600000000001</v>
      </c>
      <c r="N150" s="204">
        <v>11.468500000000001</v>
      </c>
      <c r="O150" s="205">
        <v>6.1196000000000002</v>
      </c>
      <c r="P150" s="205">
        <v>5.2130999999999998</v>
      </c>
      <c r="Q150" s="206">
        <v>0.1358</v>
      </c>
      <c r="R150" s="207">
        <v>10.3813</v>
      </c>
    </row>
    <row r="151" spans="1:18">
      <c r="A151" s="14">
        <v>2025</v>
      </c>
      <c r="B151" s="10" t="s">
        <v>29</v>
      </c>
      <c r="C151" s="196">
        <v>754.06</v>
      </c>
      <c r="D151" s="197">
        <v>11.392799999999999</v>
      </c>
      <c r="E151" s="198">
        <v>6.1280000000000001</v>
      </c>
      <c r="F151" s="198">
        <v>5.1132999999999997</v>
      </c>
      <c r="G151" s="199">
        <v>0.1515</v>
      </c>
      <c r="H151" s="200">
        <v>10.235900000000001</v>
      </c>
      <c r="I151" s="201">
        <v>11.5944</v>
      </c>
      <c r="J151" s="198">
        <v>6.2363999999999997</v>
      </c>
      <c r="K151" s="198">
        <v>5.2038000000000002</v>
      </c>
      <c r="L151" s="199">
        <v>0.1542</v>
      </c>
      <c r="M151" s="202">
        <v>10.421099999999999</v>
      </c>
      <c r="N151" s="201">
        <v>11.809200000000001</v>
      </c>
      <c r="O151" s="198">
        <v>6.3518999999999997</v>
      </c>
      <c r="P151" s="198">
        <v>5.3002000000000002</v>
      </c>
      <c r="Q151" s="199">
        <v>0.15709999999999999</v>
      </c>
      <c r="R151" s="202">
        <v>10.6249</v>
      </c>
    </row>
    <row r="152" spans="1:18">
      <c r="A152" s="14">
        <v>2025</v>
      </c>
      <c r="B152" s="10" t="s">
        <v>30</v>
      </c>
      <c r="C152" s="203">
        <v>746.36</v>
      </c>
      <c r="D152" s="204">
        <v>11.1996</v>
      </c>
      <c r="E152" s="205">
        <v>5.4901999999999997</v>
      </c>
      <c r="F152" s="205">
        <v>5.5683999999999996</v>
      </c>
      <c r="G152" s="206">
        <v>0.14099999999999999</v>
      </c>
      <c r="H152" s="207">
        <v>10.2057</v>
      </c>
      <c r="I152" s="208">
        <v>11.3978</v>
      </c>
      <c r="J152" s="205">
        <v>5.5872999999999999</v>
      </c>
      <c r="K152" s="205">
        <v>5.6669999999999998</v>
      </c>
      <c r="L152" s="206">
        <v>0.14349999999999999</v>
      </c>
      <c r="M152" s="209">
        <v>10.39</v>
      </c>
      <c r="N152" s="204">
        <v>11.6089</v>
      </c>
      <c r="O152" s="205">
        <v>5.6906999999999996</v>
      </c>
      <c r="P152" s="205">
        <v>5.7720000000000002</v>
      </c>
      <c r="Q152" s="206">
        <v>0.1462</v>
      </c>
      <c r="R152" s="207">
        <v>10.591799999999999</v>
      </c>
    </row>
    <row r="153" spans="1:18">
      <c r="A153" s="14">
        <v>2025</v>
      </c>
      <c r="B153" s="10" t="s">
        <v>31</v>
      </c>
      <c r="C153" s="196">
        <v>720.89</v>
      </c>
      <c r="D153" s="198">
        <v>10.560600000000001</v>
      </c>
      <c r="E153" s="198">
        <v>4.5834000000000001</v>
      </c>
      <c r="F153" s="198">
        <v>5.8617999999999997</v>
      </c>
      <c r="G153" s="199">
        <v>0.1154</v>
      </c>
      <c r="H153" s="210">
        <v>9.7802000000000007</v>
      </c>
      <c r="I153" s="201">
        <v>10.747400000000001</v>
      </c>
      <c r="J153" s="198">
        <v>4.6643999999999997</v>
      </c>
      <c r="K153" s="198">
        <v>5.9654999999999996</v>
      </c>
      <c r="L153" s="199">
        <v>0.11749999999999999</v>
      </c>
      <c r="M153" s="211">
        <v>9.9563000000000006</v>
      </c>
      <c r="N153" s="201">
        <v>10.9465</v>
      </c>
      <c r="O153" s="198">
        <v>4.7508999999999997</v>
      </c>
      <c r="P153" s="198">
        <v>6.0759999999999996</v>
      </c>
      <c r="Q153" s="199">
        <v>0.1196</v>
      </c>
      <c r="R153" s="200">
        <v>10.1488</v>
      </c>
    </row>
    <row r="154" spans="1:18">
      <c r="A154" s="14">
        <v>2025</v>
      </c>
      <c r="B154" s="10" t="s">
        <v>32</v>
      </c>
      <c r="C154" s="203">
        <v>694.67</v>
      </c>
      <c r="D154" s="208">
        <v>9.7561999999999998</v>
      </c>
      <c r="E154" s="205">
        <v>4.1536999999999997</v>
      </c>
      <c r="F154" s="205">
        <v>5.4798999999999998</v>
      </c>
      <c r="G154" s="206">
        <v>0.1226</v>
      </c>
      <c r="H154" s="207">
        <v>9.1347000000000005</v>
      </c>
      <c r="I154" s="208">
        <v>9.9337999999999997</v>
      </c>
      <c r="J154" s="205">
        <v>4.2293000000000003</v>
      </c>
      <c r="K154" s="205">
        <v>5.5796999999999999</v>
      </c>
      <c r="L154" s="206">
        <v>0.12479999999999999</v>
      </c>
      <c r="M154" s="207">
        <v>9.3043999999999993</v>
      </c>
      <c r="N154" s="208">
        <v>10.1233</v>
      </c>
      <c r="O154" s="205">
        <v>4.3099999999999996</v>
      </c>
      <c r="P154" s="205">
        <v>5.6860999999999997</v>
      </c>
      <c r="Q154" s="213">
        <v>0.12720000000000001</v>
      </c>
      <c r="R154" s="207">
        <v>9.4893000000000001</v>
      </c>
    </row>
    <row r="155" spans="1:18">
      <c r="A155" s="14">
        <v>2025</v>
      </c>
      <c r="B155" s="10" t="s">
        <v>33</v>
      </c>
      <c r="C155" s="203">
        <v>707.39</v>
      </c>
      <c r="D155" s="208">
        <v>10.0707</v>
      </c>
      <c r="E155" s="205">
        <v>4.3063000000000002</v>
      </c>
      <c r="F155" s="205">
        <v>5.6386000000000003</v>
      </c>
      <c r="G155" s="206">
        <v>0.1258</v>
      </c>
      <c r="H155" s="207">
        <v>9.3932000000000002</v>
      </c>
      <c r="I155" s="208">
        <v>10.254</v>
      </c>
      <c r="J155" s="205">
        <v>4.3845999999999998</v>
      </c>
      <c r="K155" s="205">
        <v>5.7412999999999998</v>
      </c>
      <c r="L155" s="206">
        <v>0.12809999999999999</v>
      </c>
      <c r="M155" s="207">
        <v>9.5677000000000003</v>
      </c>
      <c r="N155" s="208">
        <v>10.4496</v>
      </c>
      <c r="O155" s="205">
        <v>4.4682000000000004</v>
      </c>
      <c r="P155" s="205">
        <v>5.8507999999999996</v>
      </c>
      <c r="Q155" s="206">
        <v>0.13059999999999999</v>
      </c>
      <c r="R155" s="207">
        <v>9.7578999999999994</v>
      </c>
    </row>
    <row r="156" spans="1:18">
      <c r="A156" s="14">
        <v>2025</v>
      </c>
      <c r="B156" s="10" t="s">
        <v>34</v>
      </c>
      <c r="C156" s="203">
        <v>721.25</v>
      </c>
      <c r="D156" s="208">
        <v>10.4133</v>
      </c>
      <c r="E156" s="205">
        <v>4.2668999999999997</v>
      </c>
      <c r="F156" s="205">
        <v>6.0138999999999996</v>
      </c>
      <c r="G156" s="206">
        <v>0.13250000000000001</v>
      </c>
      <c r="H156" s="207">
        <v>9.8697999999999997</v>
      </c>
      <c r="I156" s="208">
        <v>10.6029</v>
      </c>
      <c r="J156" s="205">
        <v>4.3445999999999998</v>
      </c>
      <c r="K156" s="205">
        <v>6.1234000000000002</v>
      </c>
      <c r="L156" s="206">
        <v>0.13489999999999999</v>
      </c>
      <c r="M156" s="207">
        <v>10.052199999999999</v>
      </c>
      <c r="N156" s="208">
        <v>10.805099999999999</v>
      </c>
      <c r="O156" s="205">
        <v>4.4275000000000002</v>
      </c>
      <c r="P156" s="205">
        <v>6.2401</v>
      </c>
      <c r="Q156" s="206">
        <v>0.13750000000000001</v>
      </c>
      <c r="R156" s="207">
        <v>10.2498</v>
      </c>
    </row>
    <row r="157" spans="1:18">
      <c r="A157" s="14">
        <v>2025</v>
      </c>
      <c r="B157" s="10" t="s">
        <v>35</v>
      </c>
      <c r="C157" s="203">
        <v>720.93</v>
      </c>
      <c r="D157" s="208">
        <v>10.5054</v>
      </c>
      <c r="E157" s="205">
        <v>4.0797999999999996</v>
      </c>
      <c r="F157" s="205">
        <v>6.1894</v>
      </c>
      <c r="G157" s="206">
        <v>0.13619999999999999</v>
      </c>
      <c r="H157" s="207">
        <v>9.8175000000000008</v>
      </c>
      <c r="I157" s="208">
        <v>10.594799999999999</v>
      </c>
      <c r="J157" s="205">
        <v>4.1539999999999999</v>
      </c>
      <c r="K157" s="205">
        <v>6.3021000000000003</v>
      </c>
      <c r="L157" s="206">
        <v>0.13869999999999999</v>
      </c>
      <c r="M157" s="200">
        <v>9.9991000000000003</v>
      </c>
      <c r="N157" s="208">
        <v>10.796900000000001</v>
      </c>
      <c r="O157" s="205">
        <v>4.2333999999999996</v>
      </c>
      <c r="P157" s="205">
        <v>6.4222000000000001</v>
      </c>
      <c r="Q157" s="206">
        <v>0.14130000000000001</v>
      </c>
      <c r="R157" s="207">
        <v>10.196199999999999</v>
      </c>
    </row>
    <row r="158" spans="1:18">
      <c r="A158" s="14">
        <v>2025</v>
      </c>
      <c r="B158" s="10" t="s">
        <v>36</v>
      </c>
      <c r="C158" s="196">
        <v>713.43</v>
      </c>
      <c r="D158" s="197">
        <v>10.220000000000001</v>
      </c>
      <c r="E158" s="198">
        <v>3.7930999999999999</v>
      </c>
      <c r="F158" s="198">
        <v>6.3042999999999996</v>
      </c>
      <c r="G158" s="199">
        <v>0.1226</v>
      </c>
      <c r="H158" s="200">
        <v>9.5373999999999999</v>
      </c>
      <c r="I158" s="201">
        <v>10.406000000000001</v>
      </c>
      <c r="J158" s="198">
        <v>3.8620999999999999</v>
      </c>
      <c r="K158" s="198">
        <v>6.4191000000000003</v>
      </c>
      <c r="L158" s="199">
        <v>0.12479999999999999</v>
      </c>
      <c r="M158" s="200">
        <v>9.7144999999999992</v>
      </c>
      <c r="N158" s="197">
        <v>10.6045</v>
      </c>
      <c r="O158" s="198">
        <v>3.9358</v>
      </c>
      <c r="P158" s="198">
        <v>6.5415000000000001</v>
      </c>
      <c r="Q158" s="199">
        <v>0.12720000000000001</v>
      </c>
      <c r="R158" s="200">
        <v>9.9074000000000009</v>
      </c>
    </row>
    <row r="159" spans="1:18" ht="15" thickBot="1">
      <c r="A159" s="15">
        <v>2025</v>
      </c>
      <c r="B159" s="11" t="s">
        <v>37</v>
      </c>
      <c r="C159" s="216">
        <v>727.89</v>
      </c>
      <c r="D159" s="217">
        <v>10.577400000000001</v>
      </c>
      <c r="E159" s="218">
        <v>3.9474999999999998</v>
      </c>
      <c r="F159" s="218">
        <v>6.4985999999999997</v>
      </c>
      <c r="G159" s="219">
        <v>0.1313</v>
      </c>
      <c r="H159" s="220">
        <v>9.5554000000000006</v>
      </c>
      <c r="I159" s="221">
        <v>10.77</v>
      </c>
      <c r="J159" s="218">
        <v>4.0194000000000001</v>
      </c>
      <c r="K159" s="218">
        <v>6.6169000000000002</v>
      </c>
      <c r="L159" s="219">
        <v>0.13370000000000001</v>
      </c>
      <c r="M159" s="222">
        <v>9.7344000000000008</v>
      </c>
      <c r="N159" s="221">
        <v>10.9754</v>
      </c>
      <c r="O159" s="218">
        <v>4.0960999999999999</v>
      </c>
      <c r="P159" s="218">
        <v>6.7431000000000001</v>
      </c>
      <c r="Q159" s="219">
        <v>0.13619999999999999</v>
      </c>
      <c r="R159" s="220">
        <v>9.9307999999999996</v>
      </c>
    </row>
    <row r="160" spans="1:18">
      <c r="A160" s="14">
        <v>2026</v>
      </c>
      <c r="B160" s="10" t="s">
        <v>26</v>
      </c>
      <c r="C160" s="189">
        <v>695.56</v>
      </c>
      <c r="D160" s="190">
        <v>9.7782</v>
      </c>
      <c r="E160" s="191">
        <v>3.0550999999999999</v>
      </c>
      <c r="F160" s="191">
        <v>6.6052</v>
      </c>
      <c r="G160" s="192">
        <v>0.1179</v>
      </c>
      <c r="H160" s="193">
        <v>8.8195999999999994</v>
      </c>
      <c r="I160" s="194">
        <v>9.9562000000000008</v>
      </c>
      <c r="J160" s="191">
        <v>3.1107</v>
      </c>
      <c r="K160" s="191">
        <v>6.7253999999999996</v>
      </c>
      <c r="L160" s="192">
        <v>0.1201</v>
      </c>
      <c r="M160" s="195">
        <v>8.9902999999999995</v>
      </c>
      <c r="N160" s="190">
        <v>10.146100000000001</v>
      </c>
      <c r="O160" s="191">
        <v>3.17</v>
      </c>
      <c r="P160" s="191">
        <v>6.8536999999999999</v>
      </c>
      <c r="Q160" s="192">
        <v>0.12239999999999999</v>
      </c>
      <c r="R160" s="195">
        <v>9.1807999999999996</v>
      </c>
    </row>
    <row r="161" spans="1:18">
      <c r="A161" s="14">
        <v>2026</v>
      </c>
      <c r="B161" s="10" t="s">
        <v>27</v>
      </c>
      <c r="C161" s="196">
        <v>641.16</v>
      </c>
      <c r="D161" s="197">
        <v>8.4335000000000004</v>
      </c>
      <c r="E161" s="198">
        <v>2.7528000000000001</v>
      </c>
      <c r="F161" s="198">
        <v>5.5566000000000004</v>
      </c>
      <c r="G161" s="199">
        <v>0.1241</v>
      </c>
      <c r="H161" s="200">
        <v>7.6980000000000004</v>
      </c>
      <c r="I161" s="201">
        <v>8.5869999999999997</v>
      </c>
      <c r="J161" s="198">
        <v>2.8029000000000002</v>
      </c>
      <c r="K161" s="198">
        <v>5.6577000000000002</v>
      </c>
      <c r="L161" s="199">
        <v>0.12640000000000001</v>
      </c>
      <c r="M161" s="202">
        <v>7.8479000000000001</v>
      </c>
      <c r="N161" s="201">
        <v>8.7507999999999999</v>
      </c>
      <c r="O161" s="198">
        <v>2.8563999999999998</v>
      </c>
      <c r="P161" s="198">
        <v>5.7656000000000001</v>
      </c>
      <c r="Q161" s="199">
        <v>0.1288</v>
      </c>
      <c r="R161" s="202">
        <v>8.0159000000000002</v>
      </c>
    </row>
    <row r="162" spans="1:18">
      <c r="A162" s="14">
        <v>2026</v>
      </c>
      <c r="B162" s="10" t="s">
        <v>28</v>
      </c>
      <c r="C162" s="203">
        <v>621.39</v>
      </c>
      <c r="D162" s="204">
        <v>7.9447999999999999</v>
      </c>
      <c r="E162" s="205">
        <v>2.5190999999999999</v>
      </c>
      <c r="F162" s="205">
        <v>5.3197000000000001</v>
      </c>
      <c r="G162" s="206">
        <v>0.106</v>
      </c>
      <c r="H162" s="207">
        <v>7.1135999999999999</v>
      </c>
      <c r="I162" s="208">
        <v>8.0893999999999995</v>
      </c>
      <c r="J162" s="205">
        <v>2.5648</v>
      </c>
      <c r="K162" s="205">
        <v>5.4165999999999999</v>
      </c>
      <c r="L162" s="206">
        <v>0.108</v>
      </c>
      <c r="M162" s="209">
        <v>7.2553000000000001</v>
      </c>
      <c r="N162" s="204">
        <v>8.2437000000000005</v>
      </c>
      <c r="O162" s="205">
        <v>2.6137999999999999</v>
      </c>
      <c r="P162" s="205">
        <v>5.5198999999999998</v>
      </c>
      <c r="Q162" s="206">
        <v>0.11</v>
      </c>
      <c r="R162" s="207">
        <v>7.4165000000000001</v>
      </c>
    </row>
    <row r="163" spans="1:18">
      <c r="A163" s="14">
        <v>2026</v>
      </c>
      <c r="B163" s="10" t="s">
        <v>29</v>
      </c>
      <c r="C163" s="196">
        <v>701.74</v>
      </c>
      <c r="D163" s="197">
        <v>2.5520999999999998</v>
      </c>
      <c r="E163" s="198">
        <v>1.6738999999999999</v>
      </c>
      <c r="F163" s="198">
        <v>0.86</v>
      </c>
      <c r="G163" s="199">
        <v>1.8200000000000001E-2</v>
      </c>
      <c r="H163" s="200">
        <v>2.2744</v>
      </c>
      <c r="I163" s="201">
        <v>2.6076000000000001</v>
      </c>
      <c r="J163" s="198">
        <v>1.7102999999999999</v>
      </c>
      <c r="K163" s="198">
        <v>0.87870000000000004</v>
      </c>
      <c r="L163" s="199">
        <v>1.8599999999999998E-2</v>
      </c>
      <c r="M163" s="202">
        <v>2.3239000000000001</v>
      </c>
      <c r="N163" s="201">
        <v>2.6701000000000001</v>
      </c>
      <c r="O163" s="198">
        <v>1.4608000000000001</v>
      </c>
      <c r="P163" s="198">
        <v>0.89980000000000004</v>
      </c>
      <c r="Q163" s="199">
        <v>1.9E-2</v>
      </c>
      <c r="R163" s="202">
        <v>2.3795999999999999</v>
      </c>
    </row>
    <row r="164" spans="1:18">
      <c r="A164" s="14">
        <v>2026</v>
      </c>
      <c r="B164" s="10" t="s">
        <v>30</v>
      </c>
      <c r="C164" s="203"/>
      <c r="D164" s="204"/>
      <c r="E164" s="205"/>
      <c r="F164" s="205"/>
      <c r="G164" s="206"/>
      <c r="H164" s="207"/>
      <c r="I164" s="208"/>
      <c r="J164" s="205"/>
      <c r="K164" s="205"/>
      <c r="L164" s="206"/>
      <c r="M164" s="209"/>
      <c r="N164" s="204"/>
      <c r="O164" s="205"/>
      <c r="P164" s="205"/>
      <c r="Q164" s="206"/>
      <c r="R164" s="207"/>
    </row>
    <row r="165" spans="1:18">
      <c r="A165" s="14">
        <v>2026</v>
      </c>
      <c r="B165" s="10" t="s">
        <v>31</v>
      </c>
      <c r="C165" s="196"/>
      <c r="D165" s="198"/>
      <c r="E165" s="198"/>
      <c r="F165" s="198"/>
      <c r="G165" s="199"/>
      <c r="H165" s="210"/>
      <c r="I165" s="201"/>
      <c r="J165" s="198"/>
      <c r="K165" s="198"/>
      <c r="L165" s="199"/>
      <c r="M165" s="211"/>
      <c r="N165" s="201"/>
      <c r="O165" s="198"/>
      <c r="P165" s="198"/>
      <c r="Q165" s="199"/>
      <c r="R165" s="200"/>
    </row>
    <row r="166" spans="1:18">
      <c r="A166" s="14">
        <v>2026</v>
      </c>
      <c r="B166" s="10" t="s">
        <v>32</v>
      </c>
      <c r="C166" s="203"/>
      <c r="D166" s="208"/>
      <c r="E166" s="205"/>
      <c r="F166" s="205"/>
      <c r="G166" s="206"/>
      <c r="H166" s="207"/>
      <c r="I166" s="208"/>
      <c r="J166" s="205"/>
      <c r="K166" s="205"/>
      <c r="L166" s="206"/>
      <c r="M166" s="207"/>
      <c r="N166" s="208"/>
      <c r="O166" s="205"/>
      <c r="P166" s="205"/>
      <c r="Q166" s="213"/>
      <c r="R166" s="207"/>
    </row>
    <row r="167" spans="1:18">
      <c r="A167" s="14">
        <v>2026</v>
      </c>
      <c r="B167" s="10" t="s">
        <v>33</v>
      </c>
      <c r="C167" s="203"/>
      <c r="D167" s="208"/>
      <c r="E167" s="205"/>
      <c r="F167" s="205"/>
      <c r="G167" s="206"/>
      <c r="H167" s="207"/>
      <c r="I167" s="208"/>
      <c r="J167" s="205"/>
      <c r="K167" s="205"/>
      <c r="L167" s="206"/>
      <c r="M167" s="207"/>
      <c r="N167" s="208"/>
      <c r="O167" s="205"/>
      <c r="P167" s="205"/>
      <c r="Q167" s="206"/>
      <c r="R167" s="207"/>
    </row>
    <row r="168" spans="1:18">
      <c r="A168" s="14">
        <v>2026</v>
      </c>
      <c r="B168" s="10" t="s">
        <v>34</v>
      </c>
      <c r="C168" s="203"/>
      <c r="D168" s="208"/>
      <c r="E168" s="205"/>
      <c r="F168" s="205"/>
      <c r="G168" s="206"/>
      <c r="H168" s="207"/>
      <c r="I168" s="208"/>
      <c r="J168" s="205"/>
      <c r="K168" s="205"/>
      <c r="L168" s="206"/>
      <c r="M168" s="207"/>
      <c r="N168" s="208"/>
      <c r="O168" s="205"/>
      <c r="P168" s="205"/>
      <c r="Q168" s="206"/>
      <c r="R168" s="207"/>
    </row>
    <row r="169" spans="1:18">
      <c r="A169" s="14">
        <v>2026</v>
      </c>
      <c r="B169" s="10" t="s">
        <v>35</v>
      </c>
      <c r="C169" s="203"/>
      <c r="D169" s="208"/>
      <c r="E169" s="205"/>
      <c r="F169" s="205"/>
      <c r="G169" s="206"/>
      <c r="H169" s="207"/>
      <c r="I169" s="208"/>
      <c r="J169" s="205"/>
      <c r="K169" s="205"/>
      <c r="L169" s="206"/>
      <c r="M169" s="200"/>
      <c r="N169" s="208"/>
      <c r="O169" s="205"/>
      <c r="P169" s="205"/>
      <c r="Q169" s="206"/>
      <c r="R169" s="207"/>
    </row>
    <row r="170" spans="1:18">
      <c r="A170" s="14">
        <v>2026</v>
      </c>
      <c r="B170" s="10" t="s">
        <v>36</v>
      </c>
      <c r="C170" s="196"/>
      <c r="D170" s="197"/>
      <c r="E170" s="198"/>
      <c r="F170" s="198"/>
      <c r="G170" s="199"/>
      <c r="H170" s="200"/>
      <c r="I170" s="201"/>
      <c r="J170" s="198"/>
      <c r="K170" s="198"/>
      <c r="L170" s="199"/>
      <c r="M170" s="200"/>
      <c r="N170" s="197"/>
      <c r="O170" s="198"/>
      <c r="P170" s="198"/>
      <c r="Q170" s="199"/>
      <c r="R170" s="200"/>
    </row>
    <row r="171" spans="1:18" ht="15" thickBot="1">
      <c r="A171" s="15">
        <v>2026</v>
      </c>
      <c r="B171" s="11" t="s">
        <v>37</v>
      </c>
      <c r="C171" s="216"/>
      <c r="D171" s="217"/>
      <c r="E171" s="218"/>
      <c r="F171" s="218"/>
      <c r="G171" s="219"/>
      <c r="H171" s="220"/>
      <c r="I171" s="221"/>
      <c r="J171" s="218"/>
      <c r="K171" s="218"/>
      <c r="L171" s="219"/>
      <c r="M171" s="222"/>
      <c r="N171" s="221"/>
      <c r="O171" s="218"/>
      <c r="P171" s="218"/>
      <c r="Q171" s="219"/>
      <c r="R171" s="220"/>
    </row>
  </sheetData>
  <mergeCells count="3">
    <mergeCell ref="D1:G1"/>
    <mergeCell ref="I1:L1"/>
    <mergeCell ref="N1:Q1"/>
  </mergeCells>
  <pageMargins left="0.7" right="0.7" top="0.75" bottom="0.75" header="0.3" footer="0.3"/>
  <pageSetup scale="7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D1C64-641E-41B7-9C32-D12D50DB4E31}">
  <dimension ref="A1:AA49"/>
  <sheetViews>
    <sheetView topLeftCell="A2" zoomScaleNormal="100" workbookViewId="0">
      <selection activeCell="E7" sqref="E7:E9"/>
    </sheetView>
  </sheetViews>
  <sheetFormatPr defaultRowHeight="14.5"/>
  <cols>
    <col min="1" max="1" width="11.1796875" customWidth="1"/>
    <col min="2" max="2" width="14.54296875" customWidth="1"/>
    <col min="3" max="4" width="15" style="6" customWidth="1"/>
    <col min="5" max="5" width="16" customWidth="1"/>
    <col min="6" max="6" width="11.1796875" customWidth="1"/>
    <col min="7" max="7" width="9.54296875" customWidth="1"/>
    <col min="8" max="10" width="11.1796875" customWidth="1"/>
    <col min="12" max="12" width="9.81640625" customWidth="1"/>
    <col min="13" max="14" width="11.453125" customWidth="1"/>
    <col min="15" max="27" width="9.81640625" customWidth="1"/>
  </cols>
  <sheetData>
    <row r="1" spans="1:27" ht="46.5" hidden="1" customHeight="1" thickBot="1">
      <c r="A1" s="2"/>
      <c r="C1" s="1" t="s">
        <v>0</v>
      </c>
      <c r="D1" s="1" t="s">
        <v>1</v>
      </c>
      <c r="E1" s="7" t="s">
        <v>2</v>
      </c>
      <c r="F1" s="2"/>
      <c r="G1" s="229" t="s">
        <v>3</v>
      </c>
      <c r="H1" s="230"/>
      <c r="I1" s="230"/>
      <c r="J1" s="231"/>
    </row>
    <row r="2" spans="1:27" ht="46.5" customHeight="1" thickBot="1">
      <c r="A2" s="2"/>
      <c r="C2" s="1" t="s">
        <v>12</v>
      </c>
      <c r="D2" s="1" t="s">
        <v>40</v>
      </c>
      <c r="E2" s="7" t="s">
        <v>41</v>
      </c>
      <c r="F2" s="2"/>
      <c r="G2" s="229" t="s">
        <v>13</v>
      </c>
      <c r="H2" s="230"/>
      <c r="I2" s="230"/>
      <c r="J2" s="231"/>
      <c r="L2" s="8"/>
      <c r="M2" s="9"/>
      <c r="N2" s="9"/>
      <c r="O2" s="9"/>
      <c r="P2" s="234" t="s">
        <v>14</v>
      </c>
      <c r="Q2" s="232"/>
      <c r="R2" s="232"/>
      <c r="S2" s="233"/>
      <c r="T2" s="235" t="s">
        <v>15</v>
      </c>
      <c r="U2" s="236"/>
      <c r="V2" s="236"/>
      <c r="W2" s="237"/>
      <c r="X2" s="232" t="s">
        <v>16</v>
      </c>
      <c r="Y2" s="232"/>
      <c r="Z2" s="232"/>
      <c r="AA2" s="233"/>
    </row>
    <row r="3" spans="1:27" ht="29.5" thickBot="1">
      <c r="A3" s="4" t="s">
        <v>7</v>
      </c>
      <c r="B3" s="30" t="s">
        <v>11</v>
      </c>
      <c r="C3" s="4">
        <v>2014</v>
      </c>
      <c r="D3" s="64"/>
      <c r="E3" s="42" t="s">
        <v>24</v>
      </c>
      <c r="F3" s="4" t="s">
        <v>23</v>
      </c>
      <c r="G3" s="65" t="s">
        <v>20</v>
      </c>
      <c r="H3" s="66" t="s">
        <v>21</v>
      </c>
      <c r="I3" s="73" t="s">
        <v>38</v>
      </c>
      <c r="J3" s="4" t="s">
        <v>22</v>
      </c>
      <c r="K3" s="27"/>
      <c r="L3" s="74" t="s">
        <v>25</v>
      </c>
      <c r="M3" s="75" t="s">
        <v>17</v>
      </c>
      <c r="N3" s="76" t="s">
        <v>18</v>
      </c>
      <c r="O3" s="69" t="s">
        <v>19</v>
      </c>
      <c r="P3" s="70" t="s">
        <v>20</v>
      </c>
      <c r="Q3" s="71" t="s">
        <v>21</v>
      </c>
      <c r="R3" s="71" t="s">
        <v>38</v>
      </c>
      <c r="S3" s="72" t="s">
        <v>22</v>
      </c>
      <c r="T3" s="70" t="s">
        <v>20</v>
      </c>
      <c r="U3" s="71" t="s">
        <v>21</v>
      </c>
      <c r="V3" s="71" t="s">
        <v>38</v>
      </c>
      <c r="W3" s="72" t="s">
        <v>22</v>
      </c>
      <c r="X3" s="70" t="s">
        <v>20</v>
      </c>
      <c r="Y3" s="71" t="s">
        <v>21</v>
      </c>
      <c r="Z3" s="71" t="s">
        <v>38</v>
      </c>
      <c r="AA3" s="72" t="s">
        <v>22</v>
      </c>
    </row>
    <row r="4" spans="1:27" ht="15" thickBot="1">
      <c r="A4" s="3" t="s">
        <v>8</v>
      </c>
      <c r="B4" s="36">
        <v>1.1900000000000001E-3</v>
      </c>
      <c r="C4" s="226"/>
      <c r="D4" s="226" t="s">
        <v>26</v>
      </c>
      <c r="E4" s="223">
        <v>489.2</v>
      </c>
      <c r="F4" s="3" t="s">
        <v>8</v>
      </c>
      <c r="G4" s="177">
        <v>4.5030000000000001</v>
      </c>
      <c r="H4" s="178">
        <v>4.3197000000000001</v>
      </c>
      <c r="I4" s="178">
        <v>0.1119</v>
      </c>
      <c r="J4" s="178">
        <v>7.1400000000000005E-2</v>
      </c>
      <c r="K4" s="27"/>
      <c r="L4" s="67">
        <v>2014</v>
      </c>
      <c r="M4" s="10"/>
      <c r="N4" s="77" t="s">
        <v>26</v>
      </c>
      <c r="O4" s="54" cm="1">
        <f t="array" aca="1" ref="O4" ca="1">IF(INDIRECT(ADDRESS(ROW()*3-ROW($L$4)-ROW($F$4),COLUMN($E$2)))=0,"",INDIRECT(ADDRESS(ROW()*3-ROW($L$4)-ROW($F$4),COLUMN($E$2))))</f>
        <v>489.2</v>
      </c>
      <c r="P4" s="58" cm="1">
        <f t="array" aca="1" ref="P4" ca="1">IF(INDIRECT(ADDRESS(ROW()*3-ROW($L$4)-ROW($F$4),COLUMN(G$3)))=0,"",INDIRECT(ADDRESS(ROW()*3-ROW($L$4)-ROW($F$4),COLUMN(G$3))))</f>
        <v>4.5030000000000001</v>
      </c>
      <c r="Q4" s="58" cm="1">
        <f t="array" aca="1" ref="Q4" ca="1">IF(INDIRECT(ADDRESS(ROW()*3-ROW($L$4)-ROW($F$4),COLUMN(H$3)))=0,"",INDIRECT(ADDRESS(ROW()*3-ROW($L$4)-ROW($F$4),COLUMN(H$3))))</f>
        <v>4.3197000000000001</v>
      </c>
      <c r="R4" s="58" cm="1">
        <f t="array" aca="1" ref="R4" ca="1">IF(INDIRECT(ADDRESS(ROW()*3-ROW($L$4)-ROW($F$4),COLUMN(I$3)))=0,"",INDIRECT(ADDRESS(ROW()*3-ROW($L$4)-ROW($F$4),COLUMN(I$3))))</f>
        <v>0.1119</v>
      </c>
      <c r="S4" s="58" cm="1">
        <f t="array" aca="1" ref="S4" ca="1">IF(INDIRECT(ADDRESS(ROW()*3-ROW($L$4)-ROW($F$4),COLUMN(J$3)))=0,"",INDIRECT(ADDRESS(ROW()*3-ROW($L$4)-ROW($F$4),COLUMN(J$3))))</f>
        <v>7.1400000000000005E-2</v>
      </c>
      <c r="T4" s="124" cm="1">
        <f t="array" aca="1" ref="T4" ca="1">IF(INDIRECT(ADDRESS(ROW()*3-ROW($L$4)-ROW($F$4)+1,COLUMN(G$3)))=0,"",INDIRECT(ADDRESS(ROW()*3-ROW($L$4)-ROW($F$4)+1,COLUMN(G$3))))</f>
        <v>4.5030000000000001</v>
      </c>
      <c r="U4" s="124" cm="1">
        <f t="array" aca="1" ref="U4" ca="1">IF(INDIRECT(ADDRESS(ROW()*3-ROW($L$4)-ROW($F$4)+1,COLUMN(H$3)))=0,"",INDIRECT(ADDRESS(ROW()*3-ROW($L$4)-ROW($F$4)+1,COLUMN(H$3))))</f>
        <v>4.3197000000000001</v>
      </c>
      <c r="V4" s="124" cm="1">
        <f t="array" aca="1" ref="V4" ca="1">IF(INDIRECT(ADDRESS(ROW()*3-ROW($L$4)-ROW($F$4)+1,COLUMN(I$3)))=0,"",INDIRECT(ADDRESS(ROW()*3-ROW($L$4)-ROW($F$4)+1,COLUMN(I$3))))</f>
        <v>0.1119</v>
      </c>
      <c r="W4" s="124" cm="1">
        <f t="array" aca="1" ref="W4" ca="1">IF(INDIRECT(ADDRESS(ROW()*3-ROW($L$4)-ROW($F$4)+1,COLUMN(J$3)))=0,"",INDIRECT(ADDRESS(ROW()*3-ROW($L$4)-ROW($F$4)+1,COLUMN(J$3))))</f>
        <v>7.1400000000000005E-2</v>
      </c>
      <c r="X4" s="58" cm="1">
        <f t="array" aca="1" ref="X4" ca="1">IF(INDIRECT(ADDRESS(ROW()*3-ROW($L$4)-ROW($F$4),COLUMN(G$3)))=0,"",INDIRECT(ADDRESS(ROW()*3-ROW($L$4)-ROW($F$4)+2,COLUMN(G$3))))</f>
        <v>4.5030000000000001</v>
      </c>
      <c r="Y4" s="58" cm="1">
        <f t="array" aca="1" ref="Y4" ca="1">IF(INDIRECT(ADDRESS(ROW()*3-ROW($L$4)-ROW($F$4),COLUMN(H$3)))=0,"",INDIRECT(ADDRESS(ROW()*3-ROW($L$4)-ROW($F$4)+2,COLUMN(H$3))))</f>
        <v>4.3197000000000001</v>
      </c>
      <c r="Z4" s="58" cm="1">
        <f t="array" aca="1" ref="Z4" ca="1">IF(INDIRECT(ADDRESS(ROW()*3-ROW($L$4)-ROW($F$4),COLUMN(I$3)))=0,"",INDIRECT(ADDRESS(ROW()*3-ROW($L$4)-ROW($F$4)+2,COLUMN(I$3))))</f>
        <v>0.1119</v>
      </c>
      <c r="AA4" s="58" cm="1">
        <f t="array" aca="1" ref="AA4" ca="1">IF(INDIRECT(ADDRESS(ROW()*3-ROW($L$4)-ROW($F$4),COLUMN(J$3)))=0,"",INDIRECT(ADDRESS(ROW()*3-ROW($L$4)-ROW($F$4)+2,COLUMN(J$3))))</f>
        <v>7.1400000000000005E-2</v>
      </c>
    </row>
    <row r="5" spans="1:27" ht="15" thickBot="1">
      <c r="A5" s="3" t="s">
        <v>9</v>
      </c>
      <c r="B5" s="36">
        <v>1.1900000000000001E-3</v>
      </c>
      <c r="C5" s="227"/>
      <c r="D5" s="227"/>
      <c r="E5" s="224"/>
      <c r="F5" s="3" t="s">
        <v>9</v>
      </c>
      <c r="G5" s="177">
        <v>4.5030000000000001</v>
      </c>
      <c r="H5" s="178">
        <v>4.3197000000000001</v>
      </c>
      <c r="I5" s="178">
        <v>0.1119</v>
      </c>
      <c r="J5" s="178">
        <v>7.1400000000000005E-2</v>
      </c>
      <c r="K5" s="27"/>
      <c r="L5" s="67">
        <v>2014</v>
      </c>
      <c r="M5" s="10" t="s">
        <v>26</v>
      </c>
      <c r="N5" s="77" t="s">
        <v>27</v>
      </c>
      <c r="O5" s="54" cm="1">
        <f t="array" aca="1" ref="O5" ca="1">IF(INDIRECT(ADDRESS(ROW()*3-ROW($L$4)-ROW($F$4),COLUMN($E$2)))=0,"",INDIRECT(ADDRESS(ROW()*3-ROW($L$4)-ROW($F$4),COLUMN($E$2))))</f>
        <v>503.3</v>
      </c>
      <c r="P5" s="58" cm="1">
        <f t="array" aca="1" ref="P5" ca="1">IF(INDIRECT(ADDRESS(ROW()*3-ROW($L$4)-ROW($F$4),COLUMN(G$3)))=0,"",INDIRECT(ADDRESS(ROW()*3-ROW($L$4)-ROW($F$4),COLUMN(G$3))))</f>
        <v>4.8384999999999998</v>
      </c>
      <c r="Q5" s="58" cm="1">
        <f t="array" aca="1" ref="Q5" ca="1">IF(INDIRECT(ADDRESS(ROW()*3-ROW($L$4)-ROW($F$4),COLUMN(H$3)))=0,"",INDIRECT(ADDRESS(ROW()*3-ROW($L$4)-ROW($F$4),COLUMN(H$3))))</f>
        <v>3.8380999999999998</v>
      </c>
      <c r="R5" s="58" cm="1">
        <f t="array" aca="1" ref="R5" ca="1">IF(INDIRECT(ADDRESS(ROW()*3-ROW($L$4)-ROW($F$4),COLUMN(I$3)))=0,"",INDIRECT(ADDRESS(ROW()*3-ROW($L$4)-ROW($F$4),COLUMN(I$3))))</f>
        <v>9.64E-2</v>
      </c>
      <c r="S5" s="58" cm="1">
        <f t="array" aca="1" ref="S5" ca="1">IF(INDIRECT(ADDRESS(ROW()*3-ROW($L$4)-ROW($F$4),COLUMN(J$3)))=0,"",INDIRECT(ADDRESS(ROW()*3-ROW($L$4)-ROW($F$4),COLUMN(J$3))))</f>
        <v>0.90400000000000003</v>
      </c>
      <c r="T5" s="124" cm="1">
        <f t="array" aca="1" ref="T5" ca="1">IF(INDIRECT(ADDRESS(ROW()*3-ROW($L$4)-ROW($F$4)+1,COLUMN(G$3)))=0,"",INDIRECT(ADDRESS(ROW()*3-ROW($L$4)-ROW($F$4)+1,COLUMN(G$3))))</f>
        <v>4.8384999999999998</v>
      </c>
      <c r="U5" s="124" cm="1">
        <f t="array" aca="1" ref="U5" ca="1">IF(INDIRECT(ADDRESS(ROW()*3-ROW($L$4)-ROW($F$4)+1,COLUMN(H$3)))=0,"",INDIRECT(ADDRESS(ROW()*3-ROW($L$4)-ROW($F$4)+1,COLUMN(H$3))))</f>
        <v>3.8380999999999998</v>
      </c>
      <c r="V5" s="124" cm="1">
        <f t="array" aca="1" ref="V5" ca="1">IF(INDIRECT(ADDRESS(ROW()*3-ROW($L$4)-ROW($F$4)+1,COLUMN(I$3)))=0,"",INDIRECT(ADDRESS(ROW()*3-ROW($L$4)-ROW($F$4)+1,COLUMN(I$3))))</f>
        <v>9.64E-2</v>
      </c>
      <c r="W5" s="124" cm="1">
        <f t="array" aca="1" ref="W5" ca="1">IF(INDIRECT(ADDRESS(ROW()*3-ROW($L$4)-ROW($F$4)+1,COLUMN(J$3)))=0,"",INDIRECT(ADDRESS(ROW()*3-ROW($L$4)-ROW($F$4)+1,COLUMN(J$3))))</f>
        <v>0.90400000000000003</v>
      </c>
      <c r="X5" s="58" cm="1">
        <f t="array" aca="1" ref="X5" ca="1">IF(INDIRECT(ADDRESS(ROW()*3-ROW($L$4)-ROW($F$4),COLUMN(G$3)))=0,"",INDIRECT(ADDRESS(ROW()*3-ROW($L$4)-ROW($F$4)+2,COLUMN(G$3))))</f>
        <v>4.8384999999999998</v>
      </c>
      <c r="Y5" s="58" cm="1">
        <f t="array" aca="1" ref="Y5" ca="1">IF(INDIRECT(ADDRESS(ROW()*3-ROW($L$4)-ROW($F$4),COLUMN(H$3)))=0,"",INDIRECT(ADDRESS(ROW()*3-ROW($L$4)-ROW($F$4)+2,COLUMN(H$3))))</f>
        <v>3.8380999999999998</v>
      </c>
      <c r="Z5" s="58" cm="1">
        <f t="array" aca="1" ref="Z5" ca="1">IF(INDIRECT(ADDRESS(ROW()*3-ROW($L$4)-ROW($F$4),COLUMN(I$3)))=0,"",INDIRECT(ADDRESS(ROW()*3-ROW($L$4)-ROW($F$4)+2,COLUMN(I$3))))</f>
        <v>9.64E-2</v>
      </c>
      <c r="AA5" s="58" cm="1">
        <f t="array" aca="1" ref="AA5" ca="1">IF(INDIRECT(ADDRESS(ROW()*3-ROW($L$4)-ROW($F$4),COLUMN(J$3)))=0,"",INDIRECT(ADDRESS(ROW()*3-ROW($L$4)-ROW($F$4)+2,COLUMN(J$3))))</f>
        <v>0.90400000000000003</v>
      </c>
    </row>
    <row r="6" spans="1:27" ht="15" thickBot="1">
      <c r="A6" s="3" t="s">
        <v>10</v>
      </c>
      <c r="B6" s="36">
        <v>1.1900000000000001E-3</v>
      </c>
      <c r="C6" s="228"/>
      <c r="D6" s="228"/>
      <c r="E6" s="225"/>
      <c r="F6" s="3" t="s">
        <v>10</v>
      </c>
      <c r="G6" s="177">
        <v>4.5030000000000001</v>
      </c>
      <c r="H6" s="178">
        <v>4.3197000000000001</v>
      </c>
      <c r="I6" s="178">
        <v>0.1119</v>
      </c>
      <c r="J6" s="178">
        <v>7.1400000000000005E-2</v>
      </c>
      <c r="K6" s="27"/>
      <c r="L6" s="67">
        <v>2014</v>
      </c>
      <c r="M6" s="10" t="s">
        <v>27</v>
      </c>
      <c r="N6" s="77" t="s">
        <v>28</v>
      </c>
      <c r="O6" s="54" cm="1">
        <f t="array" aca="1" ref="O6" ca="1">IF(INDIRECT(ADDRESS(ROW()*3-ROW($L$4)-ROW($F$4),COLUMN($E$2)))=0,"",INDIRECT(ADDRESS(ROW()*3-ROW($L$4)-ROW($F$4),COLUMN($E$2))))</f>
        <v>494.15</v>
      </c>
      <c r="P6" s="58" cm="1">
        <f t="array" aca="1" ref="P6" ca="1">IF(INDIRECT(ADDRESS(ROW()*3-ROW($L$4)-ROW($F$4),COLUMN(G$3)))=0,"",INDIRECT(ADDRESS(ROW()*3-ROW($L$4)-ROW($F$4),COLUMN(G$3))))</f>
        <v>4.6208</v>
      </c>
      <c r="Q6" s="58" cm="1">
        <f t="array" aca="1" ref="Q6" ca="1">IF(INDIRECT(ADDRESS(ROW()*3-ROW($L$4)-ROW($F$4),COLUMN(H$3)))=0,"",INDIRECT(ADDRESS(ROW()*3-ROW($L$4)-ROW($F$4),COLUMN(H$3))))</f>
        <v>4.3851999999999993</v>
      </c>
      <c r="R6" s="58" cm="1">
        <f t="array" aca="1" ref="R6" ca="1">IF(INDIRECT(ADDRESS(ROW()*3-ROW($L$4)-ROW($F$4),COLUMN(I$3)))=0,"",INDIRECT(ADDRESS(ROW()*3-ROW($L$4)-ROW($F$4),COLUMN(I$3))))</f>
        <v>0.15229999999999999</v>
      </c>
      <c r="S6" s="58" cm="1">
        <f t="array" aca="1" ref="S6" ca="1">IF(INDIRECT(ADDRESS(ROW()*3-ROW($L$4)-ROW($F$4),COLUMN(J$3)))=0,"",INDIRECT(ADDRESS(ROW()*3-ROW($L$4)-ROW($F$4),COLUMN(J$3))))</f>
        <v>8.3299999999999999E-2</v>
      </c>
      <c r="T6" s="124" cm="1">
        <f t="array" aca="1" ref="T6" ca="1">IF(INDIRECT(ADDRESS(ROW()*3-ROW($L$4)-ROW($F$4)+1,COLUMN(G$3)))=0,"",INDIRECT(ADDRESS(ROW()*3-ROW($L$4)-ROW($F$4)+1,COLUMN(G$3))))</f>
        <v>4.6208</v>
      </c>
      <c r="U6" s="124" cm="1">
        <f t="array" aca="1" ref="U6" ca="1">IF(INDIRECT(ADDRESS(ROW()*3-ROW($L$4)-ROW($F$4)+1,COLUMN(H$3)))=0,"",INDIRECT(ADDRESS(ROW()*3-ROW($L$4)-ROW($F$4)+1,COLUMN(H$3))))</f>
        <v>4.3851999999999993</v>
      </c>
      <c r="V6" s="124" cm="1">
        <f t="array" aca="1" ref="V6" ca="1">IF(INDIRECT(ADDRESS(ROW()*3-ROW($L$4)-ROW($F$4)+1,COLUMN(I$3)))=0,"",INDIRECT(ADDRESS(ROW()*3-ROW($L$4)-ROW($F$4)+1,COLUMN(I$3))))</f>
        <v>0.15229999999999999</v>
      </c>
      <c r="W6" s="124" cm="1">
        <f t="array" aca="1" ref="W6" ca="1">IF(INDIRECT(ADDRESS(ROW()*3-ROW($L$4)-ROW($F$4)+1,COLUMN(J$3)))=0,"",INDIRECT(ADDRESS(ROW()*3-ROW($L$4)-ROW($F$4)+1,COLUMN(J$3))))</f>
        <v>8.3299999999999999E-2</v>
      </c>
      <c r="X6" s="58" cm="1">
        <f t="array" aca="1" ref="X6" ca="1">IF(INDIRECT(ADDRESS(ROW()*3-ROW($L$4)-ROW($F$4),COLUMN(G$3)))=0,"",INDIRECT(ADDRESS(ROW()*3-ROW($L$4)-ROW($F$4)+2,COLUMN(G$3))))</f>
        <v>4.6208</v>
      </c>
      <c r="Y6" s="58" cm="1">
        <f t="array" aca="1" ref="Y6" ca="1">IF(INDIRECT(ADDRESS(ROW()*3-ROW($L$4)-ROW($F$4),COLUMN(H$3)))=0,"",INDIRECT(ADDRESS(ROW()*3-ROW($L$4)-ROW($F$4)+2,COLUMN(H$3))))</f>
        <v>4.3851999999999993</v>
      </c>
      <c r="Z6" s="58" cm="1">
        <f t="array" aca="1" ref="Z6" ca="1">IF(INDIRECT(ADDRESS(ROW()*3-ROW($L$4)-ROW($F$4),COLUMN(I$3)))=0,"",INDIRECT(ADDRESS(ROW()*3-ROW($L$4)-ROW($F$4)+2,COLUMN(I$3))))</f>
        <v>0.15229999999999999</v>
      </c>
      <c r="AA6" s="58" cm="1">
        <f t="array" aca="1" ref="AA6" ca="1">IF(INDIRECT(ADDRESS(ROW()*3-ROW($L$4)-ROW($F$4),COLUMN(J$3)))=0,"",INDIRECT(ADDRESS(ROW()*3-ROW($L$4)-ROW($F$4)+2,COLUMN(J$3))))</f>
        <v>8.3299999999999999E-2</v>
      </c>
    </row>
    <row r="7" spans="1:27" ht="15" thickBot="1">
      <c r="A7" s="3" t="s">
        <v>8</v>
      </c>
      <c r="B7" s="36">
        <v>1.1900000000000001E-3</v>
      </c>
      <c r="C7" s="226" t="s">
        <v>26</v>
      </c>
      <c r="D7" s="226" t="s">
        <v>27</v>
      </c>
      <c r="E7" s="223">
        <v>503.3</v>
      </c>
      <c r="F7" s="3" t="s">
        <v>8</v>
      </c>
      <c r="G7" s="177">
        <v>4.8384999999999998</v>
      </c>
      <c r="H7" s="178">
        <v>3.8380999999999998</v>
      </c>
      <c r="I7" s="178">
        <v>9.64E-2</v>
      </c>
      <c r="J7" s="178">
        <v>0.90400000000000003</v>
      </c>
      <c r="K7" s="27"/>
      <c r="L7" s="67">
        <v>2014</v>
      </c>
      <c r="M7" s="10" t="s">
        <v>28</v>
      </c>
      <c r="N7" s="77" t="s">
        <v>29</v>
      </c>
      <c r="O7" s="54" cm="1">
        <f t="array" aca="1" ref="O7" ca="1">IF(INDIRECT(ADDRESS(ROW()*3-ROW($L$4)-ROW($F$4),COLUMN($E$2)))=0,"",INDIRECT(ADDRESS(ROW()*3-ROW($L$4)-ROW($F$4),COLUMN($E$2))))</f>
        <v>506</v>
      </c>
      <c r="P7" s="58" cm="1">
        <f t="array" aca="1" ref="P7" ca="1">IF(INDIRECT(ADDRESS(ROW()*3-ROW($L$4)-ROW($F$4),COLUMN(G$3)))=0,"",INDIRECT(ADDRESS(ROW()*3-ROW($L$4)-ROW($F$4),COLUMN(G$3))))</f>
        <v>4.9028</v>
      </c>
      <c r="Q7" s="58" cm="1">
        <f t="array" aca="1" ref="Q7" ca="1">IF(INDIRECT(ADDRESS(ROW()*3-ROW($L$4)-ROW($F$4),COLUMN(H$3)))=0,"",INDIRECT(ADDRESS(ROW()*3-ROW($L$4)-ROW($F$4),COLUMN(H$3))))</f>
        <v>4.6315</v>
      </c>
      <c r="R7" s="58" cm="1">
        <f t="array" aca="1" ref="R7" ca="1">IF(INDIRECT(ADDRESS(ROW()*3-ROW($L$4)-ROW($F$4),COLUMN(I$3)))=0,"",INDIRECT(ADDRESS(ROW()*3-ROW($L$4)-ROW($F$4),COLUMN(I$3))))</f>
        <v>0.17730000000000001</v>
      </c>
      <c r="S7" s="58" cm="1">
        <f t="array" aca="1" ref="S7" ca="1">IF(INDIRECT(ADDRESS(ROW()*3-ROW($L$4)-ROW($F$4),COLUMN(J$3)))=0,"",INDIRECT(ADDRESS(ROW()*3-ROW($L$4)-ROW($F$4),COLUMN(J$3))))</f>
        <v>9.4E-2</v>
      </c>
      <c r="T7" s="124" cm="1">
        <f t="array" aca="1" ref="T7" ca="1">IF(INDIRECT(ADDRESS(ROW()*3-ROW($L$4)-ROW($F$4)+1,COLUMN(G$3)))=0,"",INDIRECT(ADDRESS(ROW()*3-ROW($L$4)-ROW($F$4)+1,COLUMN(G$3))))</f>
        <v>4.9028</v>
      </c>
      <c r="U7" s="124" cm="1">
        <f t="array" aca="1" ref="U7" ca="1">IF(INDIRECT(ADDRESS(ROW()*3-ROW($L$4)-ROW($F$4)+1,COLUMN(H$3)))=0,"",INDIRECT(ADDRESS(ROW()*3-ROW($L$4)-ROW($F$4)+1,COLUMN(H$3))))</f>
        <v>4.6315</v>
      </c>
      <c r="V7" s="124" cm="1">
        <f t="array" aca="1" ref="V7" ca="1">IF(INDIRECT(ADDRESS(ROW()*3-ROW($L$4)-ROW($F$4)+1,COLUMN(I$3)))=0,"",INDIRECT(ADDRESS(ROW()*3-ROW($L$4)-ROW($F$4)+1,COLUMN(I$3))))</f>
        <v>0.17730000000000001</v>
      </c>
      <c r="W7" s="124" cm="1">
        <f t="array" aca="1" ref="W7" ca="1">IF(INDIRECT(ADDRESS(ROW()*3-ROW($L$4)-ROW($F$4)+1,COLUMN(J$3)))=0,"",INDIRECT(ADDRESS(ROW()*3-ROW($L$4)-ROW($F$4)+1,COLUMN(J$3))))</f>
        <v>9.4E-2</v>
      </c>
      <c r="X7" s="58" cm="1">
        <f t="array" aca="1" ref="X7" ca="1">IF(INDIRECT(ADDRESS(ROW()*3-ROW($L$4)-ROW($F$4),COLUMN(G$3)))=0,"",INDIRECT(ADDRESS(ROW()*3-ROW($L$4)-ROW($F$4)+2,COLUMN(G$3))))</f>
        <v>4.9028</v>
      </c>
      <c r="Y7" s="58" cm="1">
        <f t="array" aca="1" ref="Y7" ca="1">IF(INDIRECT(ADDRESS(ROW()*3-ROW($L$4)-ROW($F$4),COLUMN(H$3)))=0,"",INDIRECT(ADDRESS(ROW()*3-ROW($L$4)-ROW($F$4)+2,COLUMN(H$3))))</f>
        <v>4.6315</v>
      </c>
      <c r="Z7" s="58" cm="1">
        <f t="array" aca="1" ref="Z7" ca="1">IF(INDIRECT(ADDRESS(ROW()*3-ROW($L$4)-ROW($F$4),COLUMN(I$3)))=0,"",INDIRECT(ADDRESS(ROW()*3-ROW($L$4)-ROW($F$4)+2,COLUMN(I$3))))</f>
        <v>0.17730000000000001</v>
      </c>
      <c r="AA7" s="58" cm="1">
        <f t="array" aca="1" ref="AA7" ca="1">IF(INDIRECT(ADDRESS(ROW()*3-ROW($L$4)-ROW($F$4),COLUMN(J$3)))=0,"",INDIRECT(ADDRESS(ROW()*3-ROW($L$4)-ROW($F$4)+2,COLUMN(J$3))))</f>
        <v>9.4E-2</v>
      </c>
    </row>
    <row r="8" spans="1:27" ht="15" thickBot="1">
      <c r="A8" s="3" t="s">
        <v>9</v>
      </c>
      <c r="B8" s="36">
        <v>1.1900000000000001E-3</v>
      </c>
      <c r="C8" s="227"/>
      <c r="D8" s="227"/>
      <c r="E8" s="224"/>
      <c r="F8" s="3" t="s">
        <v>9</v>
      </c>
      <c r="G8" s="177">
        <v>4.8384999999999998</v>
      </c>
      <c r="H8" s="178">
        <v>3.8380999999999998</v>
      </c>
      <c r="I8" s="178">
        <v>9.64E-2</v>
      </c>
      <c r="J8" s="178">
        <v>0.90400000000000003</v>
      </c>
      <c r="K8" s="27"/>
      <c r="L8" s="67">
        <v>2014</v>
      </c>
      <c r="M8" s="10" t="s">
        <v>29</v>
      </c>
      <c r="N8" s="77" t="s">
        <v>30</v>
      </c>
      <c r="O8" s="54" cm="1">
        <f t="array" aca="1" ref="O8" ca="1">IF(INDIRECT(ADDRESS(ROW()*3-ROW($L$4)-ROW($F$4),COLUMN($E$2)))=0,"",INDIRECT(ADDRESS(ROW()*3-ROW($L$4)-ROW($F$4),COLUMN($E$2))))</f>
        <v>493.05</v>
      </c>
      <c r="P8" s="58" cm="1">
        <f t="array" aca="1" ref="P8" ca="1">IF(INDIRECT(ADDRESS(ROW()*3-ROW($L$4)-ROW($F$4),COLUMN(G$3)))=0,"",INDIRECT(ADDRESS(ROW()*3-ROW($L$4)-ROW($F$4),COLUMN(G$3))))</f>
        <v>4.5945999999999998</v>
      </c>
      <c r="Q8" s="58" cm="1">
        <f t="array" aca="1" ref="Q8" ca="1">IF(INDIRECT(ADDRESS(ROW()*3-ROW($L$4)-ROW($F$4),COLUMN(H$3)))=0,"",INDIRECT(ADDRESS(ROW()*3-ROW($L$4)-ROW($F$4),COLUMN(H$3))))</f>
        <v>4.4054000000000002</v>
      </c>
      <c r="R8" s="58" cm="1">
        <f t="array" aca="1" ref="R8" ca="1">IF(INDIRECT(ADDRESS(ROW()*3-ROW($L$4)-ROW($F$4),COLUMN(I$3)))=0,"",INDIRECT(ADDRESS(ROW()*3-ROW($L$4)-ROW($F$4),COLUMN(I$3))))</f>
        <v>0.11070000000000001</v>
      </c>
      <c r="S8" s="58" cm="1">
        <f t="array" aca="1" ref="S8" ca="1">IF(INDIRECT(ADDRESS(ROW()*3-ROW($L$4)-ROW($F$4),COLUMN(J$3)))=0,"",INDIRECT(ADDRESS(ROW()*3-ROW($L$4)-ROW($F$4),COLUMN(J$3))))</f>
        <v>7.85E-2</v>
      </c>
      <c r="T8" s="124" cm="1">
        <f t="array" aca="1" ref="T8" ca="1">IF(INDIRECT(ADDRESS(ROW()*3-ROW($L$4)-ROW($F$4)+1,COLUMN(G$3)))=0,"",INDIRECT(ADDRESS(ROW()*3-ROW($L$4)-ROW($F$4)+1,COLUMN(G$3))))</f>
        <v>4.5945999999999998</v>
      </c>
      <c r="U8" s="124" cm="1">
        <f t="array" aca="1" ref="U8" ca="1">IF(INDIRECT(ADDRESS(ROW()*3-ROW($L$4)-ROW($F$4)+1,COLUMN(H$3)))=0,"",INDIRECT(ADDRESS(ROW()*3-ROW($L$4)-ROW($F$4)+1,COLUMN(H$3))))</f>
        <v>4.4054000000000002</v>
      </c>
      <c r="V8" s="124" cm="1">
        <f t="array" aca="1" ref="V8" ca="1">IF(INDIRECT(ADDRESS(ROW()*3-ROW($L$4)-ROW($F$4)+1,COLUMN(I$3)))=0,"",INDIRECT(ADDRESS(ROW()*3-ROW($L$4)-ROW($F$4)+1,COLUMN(I$3))))</f>
        <v>0.11070000000000001</v>
      </c>
      <c r="W8" s="124" cm="1">
        <f t="array" aca="1" ref="W8" ca="1">IF(INDIRECT(ADDRESS(ROW()*3-ROW($L$4)-ROW($F$4)+1,COLUMN(J$3)))=0,"",INDIRECT(ADDRESS(ROW()*3-ROW($L$4)-ROW($F$4)+1,COLUMN(J$3))))</f>
        <v>7.85E-2</v>
      </c>
      <c r="X8" s="58" cm="1">
        <f t="array" aca="1" ref="X8" ca="1">IF(INDIRECT(ADDRESS(ROW()*3-ROW($L$4)-ROW($F$4),COLUMN(G$3)))=0,"",INDIRECT(ADDRESS(ROW()*3-ROW($L$4)-ROW($F$4)+2,COLUMN(G$3))))</f>
        <v>4.5945999999999998</v>
      </c>
      <c r="Y8" s="58" cm="1">
        <f t="array" aca="1" ref="Y8" ca="1">IF(INDIRECT(ADDRESS(ROW()*3-ROW($L$4)-ROW($F$4),COLUMN(H$3)))=0,"",INDIRECT(ADDRESS(ROW()*3-ROW($L$4)-ROW($F$4)+2,COLUMN(H$3))))</f>
        <v>4.4054000000000002</v>
      </c>
      <c r="Z8" s="58" cm="1">
        <f t="array" aca="1" ref="Z8" ca="1">IF(INDIRECT(ADDRESS(ROW()*3-ROW($L$4)-ROW($F$4),COLUMN(I$3)))=0,"",INDIRECT(ADDRESS(ROW()*3-ROW($L$4)-ROW($F$4)+2,COLUMN(I$3))))</f>
        <v>0.11070000000000001</v>
      </c>
      <c r="AA8" s="58" cm="1">
        <f t="array" aca="1" ref="AA8" ca="1">IF(INDIRECT(ADDRESS(ROW()*3-ROW($L$4)-ROW($F$4),COLUMN(J$3)))=0,"",INDIRECT(ADDRESS(ROW()*3-ROW($L$4)-ROW($F$4)+2,COLUMN(J$3))))</f>
        <v>7.85E-2</v>
      </c>
    </row>
    <row r="9" spans="1:27" ht="15" thickBot="1">
      <c r="A9" s="3" t="s">
        <v>10</v>
      </c>
      <c r="B9" s="36">
        <v>1.1900000000000001E-3</v>
      </c>
      <c r="C9" s="228"/>
      <c r="D9" s="228"/>
      <c r="E9" s="225"/>
      <c r="F9" s="3" t="s">
        <v>10</v>
      </c>
      <c r="G9" s="177">
        <v>4.8384999999999998</v>
      </c>
      <c r="H9" s="178">
        <v>3.8380999999999998</v>
      </c>
      <c r="I9" s="178">
        <v>9.64E-2</v>
      </c>
      <c r="J9" s="178">
        <v>0.90400000000000003</v>
      </c>
      <c r="K9" s="27"/>
      <c r="L9" s="67">
        <v>2014</v>
      </c>
      <c r="M9" s="10" t="s">
        <v>30</v>
      </c>
      <c r="N9" s="77" t="s">
        <v>31</v>
      </c>
      <c r="O9" s="54" cm="1">
        <f t="array" aca="1" ref="O9" ca="1">IF(INDIRECT(ADDRESS(ROW()*3-ROW($L$4)-ROW($F$4),COLUMN($E$2)))=0,"",INDIRECT(ADDRESS(ROW()*3-ROW($L$4)-ROW($F$4),COLUMN($E$2))))</f>
        <v>497.1</v>
      </c>
      <c r="P9" s="58" cm="1">
        <f t="array" aca="1" ref="P9" ca="1">IF(INDIRECT(ADDRESS(ROW()*3-ROW($L$4)-ROW($F$4),COLUMN(G$3)))=0,"",INDIRECT(ADDRESS(ROW()*3-ROW($L$4)-ROW($F$4),COLUMN(G$3))))</f>
        <v>4.6909999999999998</v>
      </c>
      <c r="Q9" s="58" cm="1">
        <f t="array" aca="1" ref="Q9" ca="1">IF(INDIRECT(ADDRESS(ROW()*3-ROW($L$4)-ROW($F$4),COLUMN(H$3)))=0,"",INDIRECT(ADDRESS(ROW()*3-ROW($L$4)-ROW($F$4),COLUMN(H$3))))</f>
        <v>4.4935</v>
      </c>
      <c r="R9" s="58" cm="1">
        <f t="array" aca="1" ref="R9" ca="1">IF(INDIRECT(ADDRESS(ROW()*3-ROW($L$4)-ROW($F$4),COLUMN(I$3)))=0,"",INDIRECT(ADDRESS(ROW()*3-ROW($L$4)-ROW($F$4),COLUMN(I$3))))</f>
        <v>0.1166</v>
      </c>
      <c r="S9" s="58" cm="1">
        <f t="array" aca="1" ref="S9" ca="1">IF(INDIRECT(ADDRESS(ROW()*3-ROW($L$4)-ROW($F$4),COLUMN(J$3)))=0,"",INDIRECT(ADDRESS(ROW()*3-ROW($L$4)-ROW($F$4),COLUMN(J$3))))</f>
        <v>8.09E-2</v>
      </c>
      <c r="T9" s="124" cm="1">
        <f t="array" aca="1" ref="T9" ca="1">IF(INDIRECT(ADDRESS(ROW()*3-ROW($L$4)-ROW($F$4)+1,COLUMN(G$3)))=0,"",INDIRECT(ADDRESS(ROW()*3-ROW($L$4)-ROW($F$4)+1,COLUMN(G$3))))</f>
        <v>4.6909999999999998</v>
      </c>
      <c r="U9" s="124" cm="1">
        <f t="array" aca="1" ref="U9" ca="1">IF(INDIRECT(ADDRESS(ROW()*3-ROW($L$4)-ROW($F$4)+1,COLUMN(H$3)))=0,"",INDIRECT(ADDRESS(ROW()*3-ROW($L$4)-ROW($F$4)+1,COLUMN(H$3))))</f>
        <v>4.4935</v>
      </c>
      <c r="V9" s="124" cm="1">
        <f t="array" aca="1" ref="V9" ca="1">IF(INDIRECT(ADDRESS(ROW()*3-ROW($L$4)-ROW($F$4)+1,COLUMN(I$3)))=0,"",INDIRECT(ADDRESS(ROW()*3-ROW($L$4)-ROW($F$4)+1,COLUMN(I$3))))</f>
        <v>0.1166</v>
      </c>
      <c r="W9" s="124" cm="1">
        <f t="array" aca="1" ref="W9" ca="1">IF(INDIRECT(ADDRESS(ROW()*3-ROW($L$4)-ROW($F$4)+1,COLUMN(J$3)))=0,"",INDIRECT(ADDRESS(ROW()*3-ROW($L$4)-ROW($F$4)+1,COLUMN(J$3))))</f>
        <v>8.09E-2</v>
      </c>
      <c r="X9" s="58" cm="1">
        <f t="array" aca="1" ref="X9" ca="1">IF(INDIRECT(ADDRESS(ROW()*3-ROW($L$4)-ROW($F$4),COLUMN(G$3)))=0,"",INDIRECT(ADDRESS(ROW()*3-ROW($L$4)-ROW($F$4)+2,COLUMN(G$3))))</f>
        <v>4.6909999999999998</v>
      </c>
      <c r="Y9" s="58" cm="1">
        <f t="array" aca="1" ref="Y9" ca="1">IF(INDIRECT(ADDRESS(ROW()*3-ROW($L$4)-ROW($F$4),COLUMN(H$3)))=0,"",INDIRECT(ADDRESS(ROW()*3-ROW($L$4)-ROW($F$4)+2,COLUMN(H$3))))</f>
        <v>4.4935</v>
      </c>
      <c r="Z9" s="58" cm="1">
        <f t="array" aca="1" ref="Z9" ca="1">IF(INDIRECT(ADDRESS(ROW()*3-ROW($L$4)-ROW($F$4),COLUMN(I$3)))=0,"",INDIRECT(ADDRESS(ROW()*3-ROW($L$4)-ROW($F$4)+2,COLUMN(I$3))))</f>
        <v>0.1166</v>
      </c>
      <c r="AA9" s="58" cm="1">
        <f t="array" aca="1" ref="AA9" ca="1">IF(INDIRECT(ADDRESS(ROW()*3-ROW($L$4)-ROW($F$4),COLUMN(J$3)))=0,"",INDIRECT(ADDRESS(ROW()*3-ROW($L$4)-ROW($F$4)+2,COLUMN(J$3))))</f>
        <v>8.09E-2</v>
      </c>
    </row>
    <row r="10" spans="1:27" ht="15" thickBot="1">
      <c r="A10" s="3" t="s">
        <v>8</v>
      </c>
      <c r="B10" s="36">
        <v>1.1900000000000001E-3</v>
      </c>
      <c r="C10" s="226" t="s">
        <v>27</v>
      </c>
      <c r="D10" s="226" t="s">
        <v>28</v>
      </c>
      <c r="E10" s="223">
        <v>494.15</v>
      </c>
      <c r="F10" s="3" t="s">
        <v>8</v>
      </c>
      <c r="G10" s="177">
        <v>4.6208</v>
      </c>
      <c r="H10" s="178">
        <v>4.3851999999999993</v>
      </c>
      <c r="I10" s="178">
        <v>0.15229999999999999</v>
      </c>
      <c r="J10" s="178">
        <v>8.3299999999999999E-2</v>
      </c>
      <c r="K10" s="27"/>
      <c r="L10" s="67">
        <v>2014</v>
      </c>
      <c r="M10" s="10" t="s">
        <v>31</v>
      </c>
      <c r="N10" s="77" t="s">
        <v>32</v>
      </c>
      <c r="O10" s="54" cm="1">
        <f t="array" aca="1" ref="O10" ca="1">IF(INDIRECT(ADDRESS(ROW()*3-ROW($L$4)-ROW($F$4),COLUMN($E$2)))=0,"",INDIRECT(ADDRESS(ROW()*3-ROW($L$4)-ROW($F$4),COLUMN($E$2))))</f>
        <v>515.75</v>
      </c>
      <c r="P10" s="58" cm="1">
        <f t="array" aca="1" ref="P10" ca="1">IF(INDIRECT(ADDRESS(ROW()*3-ROW($L$4)-ROW($F$4),COLUMN(G$3)))=0,"",INDIRECT(ADDRESS(ROW()*3-ROW($L$4)-ROW($F$4),COLUMN(G$3))))</f>
        <v>5.1349</v>
      </c>
      <c r="Q10" s="58" cm="1">
        <f t="array" aca="1" ref="Q10" ca="1">IF(INDIRECT(ADDRESS(ROW()*3-ROW($L$4)-ROW($F$4),COLUMN(H$3)))=0,"",INDIRECT(ADDRESS(ROW()*3-ROW($L$4)-ROW($F$4),COLUMN(H$3))))</f>
        <v>4.9277999999999995</v>
      </c>
      <c r="R10" s="58" cm="1">
        <f t="array" aca="1" ref="R10" ca="1">IF(INDIRECT(ADDRESS(ROW()*3-ROW($L$4)-ROW($F$4),COLUMN(I$3)))=0,"",INDIRECT(ADDRESS(ROW()*3-ROW($L$4)-ROW($F$4),COLUMN(I$3))))</f>
        <v>0.10589999999999999</v>
      </c>
      <c r="S10" s="58" cm="1">
        <f t="array" aca="1" ref="S10" ca="1">IF(INDIRECT(ADDRESS(ROW()*3-ROW($L$4)-ROW($F$4),COLUMN(J$3)))=0,"",INDIRECT(ADDRESS(ROW()*3-ROW($L$4)-ROW($F$4),COLUMN(J$3))))</f>
        <v>0.1012</v>
      </c>
      <c r="T10" s="124" cm="1">
        <f t="array" aca="1" ref="T10" ca="1">IF(INDIRECT(ADDRESS(ROW()*3-ROW($L$4)-ROW($F$4)+1,COLUMN(G$3)))=0,"",INDIRECT(ADDRESS(ROW()*3-ROW($L$4)-ROW($F$4)+1,COLUMN(G$3))))</f>
        <v>5.1349</v>
      </c>
      <c r="U10" s="124" cm="1">
        <f t="array" aca="1" ref="U10" ca="1">IF(INDIRECT(ADDRESS(ROW()*3-ROW($L$4)-ROW($F$4)+1,COLUMN(H$3)))=0,"",INDIRECT(ADDRESS(ROW()*3-ROW($L$4)-ROW($F$4)+1,COLUMN(H$3))))</f>
        <v>4.9277999999999995</v>
      </c>
      <c r="V10" s="124" cm="1">
        <f t="array" aca="1" ref="V10" ca="1">IF(INDIRECT(ADDRESS(ROW()*3-ROW($L$4)-ROW($F$4)+1,COLUMN(I$3)))=0,"",INDIRECT(ADDRESS(ROW()*3-ROW($L$4)-ROW($F$4)+1,COLUMN(I$3))))</f>
        <v>0.10589999999999999</v>
      </c>
      <c r="W10" s="124" cm="1">
        <f t="array" aca="1" ref="W10" ca="1">IF(INDIRECT(ADDRESS(ROW()*3-ROW($L$4)-ROW($F$4)+1,COLUMN(J$3)))=0,"",INDIRECT(ADDRESS(ROW()*3-ROW($L$4)-ROW($F$4)+1,COLUMN(J$3))))</f>
        <v>0.1012</v>
      </c>
      <c r="X10" s="58" cm="1">
        <f t="array" aca="1" ref="X10" ca="1">IF(INDIRECT(ADDRESS(ROW()*3-ROW($L$4)-ROW($F$4),COLUMN(G$3)))=0,"",INDIRECT(ADDRESS(ROW()*3-ROW($L$4)-ROW($F$4)+2,COLUMN(G$3))))</f>
        <v>5.1349</v>
      </c>
      <c r="Y10" s="58" cm="1">
        <f t="array" aca="1" ref="Y10" ca="1">IF(INDIRECT(ADDRESS(ROW()*3-ROW($L$4)-ROW($F$4),COLUMN(H$3)))=0,"",INDIRECT(ADDRESS(ROW()*3-ROW($L$4)-ROW($F$4)+2,COLUMN(H$3))))</f>
        <v>4.9277999999999995</v>
      </c>
      <c r="Z10" s="58" cm="1">
        <f t="array" aca="1" ref="Z10" ca="1">IF(INDIRECT(ADDRESS(ROW()*3-ROW($L$4)-ROW($F$4),COLUMN(I$3)))=0,"",INDIRECT(ADDRESS(ROW()*3-ROW($L$4)-ROW($F$4)+2,COLUMN(I$3))))</f>
        <v>0.10589999999999999</v>
      </c>
      <c r="AA10" s="58" cm="1">
        <f t="array" aca="1" ref="AA10" ca="1">IF(INDIRECT(ADDRESS(ROW()*3-ROW($L$4)-ROW($F$4),COLUMN(J$3)))=0,"",INDIRECT(ADDRESS(ROW()*3-ROW($L$4)-ROW($F$4)+2,COLUMN(J$3))))</f>
        <v>0.1012</v>
      </c>
    </row>
    <row r="11" spans="1:27" ht="15" thickBot="1">
      <c r="A11" s="3" t="s">
        <v>9</v>
      </c>
      <c r="B11" s="36">
        <v>1.1900000000000001E-3</v>
      </c>
      <c r="C11" s="227"/>
      <c r="D11" s="227"/>
      <c r="E11" s="224"/>
      <c r="F11" s="3" t="s">
        <v>9</v>
      </c>
      <c r="G11" s="177">
        <v>4.6208</v>
      </c>
      <c r="H11" s="178">
        <v>4.3851999999999993</v>
      </c>
      <c r="I11" s="178">
        <v>0.15229999999999999</v>
      </c>
      <c r="J11" s="178">
        <v>8.3299999999999999E-2</v>
      </c>
      <c r="K11" s="27"/>
      <c r="L11" s="67">
        <v>2014</v>
      </c>
      <c r="M11" s="10" t="s">
        <v>32</v>
      </c>
      <c r="N11" s="77" t="s">
        <v>33</v>
      </c>
      <c r="O11" s="54" cm="1">
        <f t="array" aca="1" ref="O11" ca="1">IF(INDIRECT(ADDRESS(ROW()*3-ROW($L$4)-ROW($F$4),COLUMN($E$2)))=0,"",INDIRECT(ADDRESS(ROW()*3-ROW($L$4)-ROW($F$4),COLUMN($E$2))))</f>
        <v>532.9</v>
      </c>
      <c r="P11" s="58" cm="1">
        <f t="array" aca="1" ref="P11" ca="1">IF(INDIRECT(ADDRESS(ROW()*3-ROW($L$4)-ROW($F$4),COLUMN(G$3)))=0,"",INDIRECT(ADDRESS(ROW()*3-ROW($L$4)-ROW($F$4),COLUMN(G$3))))</f>
        <v>5.5430000000000001</v>
      </c>
      <c r="Q11" s="58" cm="1">
        <f t="array" aca="1" ref="Q11" ca="1">IF(INDIRECT(ADDRESS(ROW()*3-ROW($L$4)-ROW($F$4),COLUMN(H$3)))=0,"",INDIRECT(ADDRESS(ROW()*3-ROW($L$4)-ROW($F$4),COLUMN(H$3))))</f>
        <v>5.33</v>
      </c>
      <c r="R11" s="58" cm="1">
        <f t="array" aca="1" ref="R11" ca="1">IF(INDIRECT(ADDRESS(ROW()*3-ROW($L$4)-ROW($F$4),COLUMN(I$3)))=0,"",INDIRECT(ADDRESS(ROW()*3-ROW($L$4)-ROW($F$4),COLUMN(I$3))))</f>
        <v>9.5200000000000007E-2</v>
      </c>
      <c r="S11" s="58" cm="1">
        <f t="array" aca="1" ref="S11" ca="1">IF(INDIRECT(ADDRESS(ROW()*3-ROW($L$4)-ROW($F$4),COLUMN(J$3)))=0,"",INDIRECT(ADDRESS(ROW()*3-ROW($L$4)-ROW($F$4),COLUMN(J$3))))</f>
        <v>0.1178</v>
      </c>
      <c r="T11" s="124" cm="1">
        <f t="array" aca="1" ref="T11" ca="1">IF(INDIRECT(ADDRESS(ROW()*3-ROW($L$4)-ROW($F$4)+1,COLUMN(G$3)))=0,"",INDIRECT(ADDRESS(ROW()*3-ROW($L$4)-ROW($F$4)+1,COLUMN(G$3))))</f>
        <v>5.5430000000000001</v>
      </c>
      <c r="U11" s="124" cm="1">
        <f t="array" aca="1" ref="U11" ca="1">IF(INDIRECT(ADDRESS(ROW()*3-ROW($L$4)-ROW($F$4)+1,COLUMN(H$3)))=0,"",INDIRECT(ADDRESS(ROW()*3-ROW($L$4)-ROW($F$4)+1,COLUMN(H$3))))</f>
        <v>5.33</v>
      </c>
      <c r="V11" s="124" cm="1">
        <f t="array" aca="1" ref="V11" ca="1">IF(INDIRECT(ADDRESS(ROW()*3-ROW($L$4)-ROW($F$4)+1,COLUMN(I$3)))=0,"",INDIRECT(ADDRESS(ROW()*3-ROW($L$4)-ROW($F$4)+1,COLUMN(I$3))))</f>
        <v>9.5200000000000007E-2</v>
      </c>
      <c r="W11" s="124" cm="1">
        <f t="array" aca="1" ref="W11" ca="1">IF(INDIRECT(ADDRESS(ROW()*3-ROW($L$4)-ROW($F$4)+1,COLUMN(J$3)))=0,"",INDIRECT(ADDRESS(ROW()*3-ROW($L$4)-ROW($F$4)+1,COLUMN(J$3))))</f>
        <v>0.1178</v>
      </c>
      <c r="X11" s="58" cm="1">
        <f t="array" aca="1" ref="X11" ca="1">IF(INDIRECT(ADDRESS(ROW()*3-ROW($L$4)-ROW($F$4),COLUMN(G$3)))=0,"",INDIRECT(ADDRESS(ROW()*3-ROW($L$4)-ROW($F$4)+2,COLUMN(G$3))))</f>
        <v>5.5430000000000001</v>
      </c>
      <c r="Y11" s="58" cm="1">
        <f t="array" aca="1" ref="Y11" ca="1">IF(INDIRECT(ADDRESS(ROW()*3-ROW($L$4)-ROW($F$4),COLUMN(H$3)))=0,"",INDIRECT(ADDRESS(ROW()*3-ROW($L$4)-ROW($F$4)+2,COLUMN(H$3))))</f>
        <v>5.33</v>
      </c>
      <c r="Z11" s="58" cm="1">
        <f t="array" aca="1" ref="Z11" ca="1">IF(INDIRECT(ADDRESS(ROW()*3-ROW($L$4)-ROW($F$4),COLUMN(I$3)))=0,"",INDIRECT(ADDRESS(ROW()*3-ROW($L$4)-ROW($F$4)+2,COLUMN(I$3))))</f>
        <v>9.5200000000000007E-2</v>
      </c>
      <c r="AA11" s="58" cm="1">
        <f t="array" aca="1" ref="AA11" ca="1">IF(INDIRECT(ADDRESS(ROW()*3-ROW($L$4)-ROW($F$4),COLUMN(J$3)))=0,"",INDIRECT(ADDRESS(ROW()*3-ROW($L$4)-ROW($F$4)+2,COLUMN(J$3))))</f>
        <v>0.1178</v>
      </c>
    </row>
    <row r="12" spans="1:27" ht="15" thickBot="1">
      <c r="A12" s="3" t="s">
        <v>10</v>
      </c>
      <c r="B12" s="36">
        <v>1.1900000000000001E-3</v>
      </c>
      <c r="C12" s="228"/>
      <c r="D12" s="228"/>
      <c r="E12" s="225"/>
      <c r="F12" s="3" t="s">
        <v>10</v>
      </c>
      <c r="G12" s="177">
        <v>4.6208</v>
      </c>
      <c r="H12" s="178">
        <v>4.3851999999999993</v>
      </c>
      <c r="I12" s="178">
        <v>0.15229999999999999</v>
      </c>
      <c r="J12" s="178">
        <v>8.3299999999999999E-2</v>
      </c>
      <c r="K12" s="27"/>
      <c r="L12" s="67">
        <v>2014</v>
      </c>
      <c r="M12" s="10" t="s">
        <v>33</v>
      </c>
      <c r="N12" s="77" t="s">
        <v>34</v>
      </c>
      <c r="O12" s="54" cm="1">
        <f t="array" aca="1" ref="O12" ca="1">IF(INDIRECT(ADDRESS(ROW()*3-ROW($L$4)-ROW($F$4),COLUMN($E$2)))=0,"",INDIRECT(ADDRESS(ROW()*3-ROW($L$4)-ROW($F$4),COLUMN($E$2))))</f>
        <v>527.6</v>
      </c>
      <c r="P12" s="58" cm="1">
        <f t="array" aca="1" ref="P12" ca="1">IF(INDIRECT(ADDRESS(ROW()*3-ROW($L$4)-ROW($F$4),COLUMN(G$3)))=0,"",INDIRECT(ADDRESS(ROW()*3-ROW($L$4)-ROW($F$4),COLUMN(G$3))))</f>
        <v>5.4169</v>
      </c>
      <c r="Q12" s="58" cm="1">
        <f t="array" aca="1" ref="Q12" ca="1">IF(INDIRECT(ADDRESS(ROW()*3-ROW($L$4)-ROW($F$4),COLUMN(H$3)))=0,"",INDIRECT(ADDRESS(ROW()*3-ROW($L$4)-ROW($F$4),COLUMN(H$3))))</f>
        <v>5.2299999999999995</v>
      </c>
      <c r="R12" s="58" cm="1">
        <f t="array" aca="1" ref="R12" ca="1">IF(INDIRECT(ADDRESS(ROW()*3-ROW($L$4)-ROW($F$4),COLUMN(I$3)))=0,"",INDIRECT(ADDRESS(ROW()*3-ROW($L$4)-ROW($F$4),COLUMN(I$3))))</f>
        <v>7.3800000000000004E-2</v>
      </c>
      <c r="S12" s="58" cm="1">
        <f t="array" aca="1" ref="S12" ca="1">IF(INDIRECT(ADDRESS(ROW()*3-ROW($L$4)-ROW($F$4),COLUMN(J$3)))=0,"",INDIRECT(ADDRESS(ROW()*3-ROW($L$4)-ROW($F$4),COLUMN(J$3))))</f>
        <v>0.11310000000000001</v>
      </c>
      <c r="T12" s="124" cm="1">
        <f t="array" aca="1" ref="T12" ca="1">IF(INDIRECT(ADDRESS(ROW()*3-ROW($L$4)-ROW($F$4)+1,COLUMN(G$3)))=0,"",INDIRECT(ADDRESS(ROW()*3-ROW($L$4)-ROW($F$4)+1,COLUMN(G$3))))</f>
        <v>5.4169</v>
      </c>
      <c r="U12" s="124" cm="1">
        <f t="array" aca="1" ref="U12" ca="1">IF(INDIRECT(ADDRESS(ROW()*3-ROW($L$4)-ROW($F$4)+1,COLUMN(H$3)))=0,"",INDIRECT(ADDRESS(ROW()*3-ROW($L$4)-ROW($F$4)+1,COLUMN(H$3))))</f>
        <v>5.2299999999999995</v>
      </c>
      <c r="V12" s="124" cm="1">
        <f t="array" aca="1" ref="V12" ca="1">IF(INDIRECT(ADDRESS(ROW()*3-ROW($L$4)-ROW($F$4)+1,COLUMN(I$3)))=0,"",INDIRECT(ADDRESS(ROW()*3-ROW($L$4)-ROW($F$4)+1,COLUMN(I$3))))</f>
        <v>7.3800000000000004E-2</v>
      </c>
      <c r="W12" s="124" cm="1">
        <f t="array" aca="1" ref="W12" ca="1">IF(INDIRECT(ADDRESS(ROW()*3-ROW($L$4)-ROW($F$4)+1,COLUMN(J$3)))=0,"",INDIRECT(ADDRESS(ROW()*3-ROW($L$4)-ROW($F$4)+1,COLUMN(J$3))))</f>
        <v>0.11310000000000001</v>
      </c>
      <c r="X12" s="58" cm="1">
        <f t="array" aca="1" ref="X12" ca="1">IF(INDIRECT(ADDRESS(ROW()*3-ROW($L$4)-ROW($F$4),COLUMN(G$3)))=0,"",INDIRECT(ADDRESS(ROW()*3-ROW($L$4)-ROW($F$4)+2,COLUMN(G$3))))</f>
        <v>5.4169</v>
      </c>
      <c r="Y12" s="58" cm="1">
        <f t="array" aca="1" ref="Y12" ca="1">IF(INDIRECT(ADDRESS(ROW()*3-ROW($L$4)-ROW($F$4),COLUMN(H$3)))=0,"",INDIRECT(ADDRESS(ROW()*3-ROW($L$4)-ROW($F$4)+2,COLUMN(H$3))))</f>
        <v>5.2299999999999995</v>
      </c>
      <c r="Z12" s="58" cm="1">
        <f t="array" aca="1" ref="Z12" ca="1">IF(INDIRECT(ADDRESS(ROW()*3-ROW($L$4)-ROW($F$4),COLUMN(I$3)))=0,"",INDIRECT(ADDRESS(ROW()*3-ROW($L$4)-ROW($F$4)+2,COLUMN(I$3))))</f>
        <v>7.3800000000000004E-2</v>
      </c>
      <c r="AA12" s="58" cm="1">
        <f t="array" aca="1" ref="AA12" ca="1">IF(INDIRECT(ADDRESS(ROW()*3-ROW($L$4)-ROW($F$4),COLUMN(J$3)))=0,"",INDIRECT(ADDRESS(ROW()*3-ROW($L$4)-ROW($F$4)+2,COLUMN(J$3))))</f>
        <v>0.11310000000000001</v>
      </c>
    </row>
    <row r="13" spans="1:27" ht="15" thickBot="1">
      <c r="A13" s="3" t="s">
        <v>8</v>
      </c>
      <c r="B13" s="36">
        <v>1.1900000000000001E-3</v>
      </c>
      <c r="C13" s="226" t="s">
        <v>28</v>
      </c>
      <c r="D13" s="226" t="s">
        <v>29</v>
      </c>
      <c r="E13" s="223">
        <v>506</v>
      </c>
      <c r="F13" s="3" t="s">
        <v>8</v>
      </c>
      <c r="G13" s="177">
        <v>4.9028</v>
      </c>
      <c r="H13" s="178">
        <v>4.6315</v>
      </c>
      <c r="I13" s="178">
        <v>0.17730000000000001</v>
      </c>
      <c r="J13" s="178">
        <v>9.4E-2</v>
      </c>
      <c r="K13" s="27"/>
      <c r="L13" s="67">
        <v>2014</v>
      </c>
      <c r="M13" s="10" t="s">
        <v>34</v>
      </c>
      <c r="N13" s="77" t="s">
        <v>35</v>
      </c>
      <c r="O13" s="54" cm="1">
        <f t="array" aca="1" ref="O13" ca="1">IF(INDIRECT(ADDRESS(ROW()*3-ROW($L$4)-ROW($F$4),COLUMN($E$2)))=0,"",INDIRECT(ADDRESS(ROW()*3-ROW($L$4)-ROW($F$4),COLUMN($E$2))))</f>
        <v>517.04999999999995</v>
      </c>
      <c r="P13" s="58" cm="1">
        <f t="array" aca="1" ref="P13" ca="1">IF(INDIRECT(ADDRESS(ROW()*3-ROW($L$4)-ROW($F$4),COLUMN(G$3)))=0,"",INDIRECT(ADDRESS(ROW()*3-ROW($L$4)-ROW($F$4),COLUMN(G$3))))</f>
        <v>5.1657999999999999</v>
      </c>
      <c r="Q13" s="58" cm="1">
        <f t="array" aca="1" ref="Q13" ca="1">IF(INDIRECT(ADDRESS(ROW()*3-ROW($L$4)-ROW($F$4),COLUMN(H$3)))=0,"",INDIRECT(ADDRESS(ROW()*3-ROW($L$4)-ROW($F$4),COLUMN(H$3))))</f>
        <v>4.9824999999999999</v>
      </c>
      <c r="R13" s="58" cm="1">
        <f t="array" aca="1" ref="R13" ca="1">IF(INDIRECT(ADDRESS(ROW()*3-ROW($L$4)-ROW($F$4),COLUMN(I$3)))=0,"",INDIRECT(ADDRESS(ROW()*3-ROW($L$4)-ROW($F$4),COLUMN(I$3))))</f>
        <v>7.2599999999999998E-2</v>
      </c>
      <c r="S13" s="58" cm="1">
        <f t="array" aca="1" ref="S13" ca="1">IF(INDIRECT(ADDRESS(ROW()*3-ROW($L$4)-ROW($F$4),COLUMN(J$3)))=0,"",INDIRECT(ADDRESS(ROW()*3-ROW($L$4)-ROW($F$4),COLUMN(J$3))))</f>
        <v>0.11070000000000001</v>
      </c>
      <c r="T13" s="124" cm="1">
        <f t="array" aca="1" ref="T13" ca="1">IF(INDIRECT(ADDRESS(ROW()*3-ROW($L$4)-ROW($F$4)+1,COLUMN(G$3)))=0,"",INDIRECT(ADDRESS(ROW()*3-ROW($L$4)-ROW($F$4)+1,COLUMN(G$3))))</f>
        <v>5.1657999999999999</v>
      </c>
      <c r="U13" s="124" cm="1">
        <f t="array" aca="1" ref="U13" ca="1">IF(INDIRECT(ADDRESS(ROW()*3-ROW($L$4)-ROW($F$4)+1,COLUMN(H$3)))=0,"",INDIRECT(ADDRESS(ROW()*3-ROW($L$4)-ROW($F$4)+1,COLUMN(H$3))))</f>
        <v>4.9824999999999999</v>
      </c>
      <c r="V13" s="124" cm="1">
        <f t="array" aca="1" ref="V13" ca="1">IF(INDIRECT(ADDRESS(ROW()*3-ROW($L$4)-ROW($F$4)+1,COLUMN(I$3)))=0,"",INDIRECT(ADDRESS(ROW()*3-ROW($L$4)-ROW($F$4)+1,COLUMN(I$3))))</f>
        <v>7.2599999999999998E-2</v>
      </c>
      <c r="W13" s="124" cm="1">
        <f t="array" aca="1" ref="W13" ca="1">IF(INDIRECT(ADDRESS(ROW()*3-ROW($L$4)-ROW($F$4)+1,COLUMN(J$3)))=0,"",INDIRECT(ADDRESS(ROW()*3-ROW($L$4)-ROW($F$4)+1,COLUMN(J$3))))</f>
        <v>0.11070000000000001</v>
      </c>
      <c r="X13" s="58" cm="1">
        <f t="array" aca="1" ref="X13" ca="1">IF(INDIRECT(ADDRESS(ROW()*3-ROW($L$4)-ROW($F$4),COLUMN(G$3)))=0,"",INDIRECT(ADDRESS(ROW()*3-ROW($L$4)-ROW($F$4)+2,COLUMN(G$3))))</f>
        <v>5.1657999999999999</v>
      </c>
      <c r="Y13" s="58" cm="1">
        <f t="array" aca="1" ref="Y13" ca="1">IF(INDIRECT(ADDRESS(ROW()*3-ROW($L$4)-ROW($F$4),COLUMN(H$3)))=0,"",INDIRECT(ADDRESS(ROW()*3-ROW($L$4)-ROW($F$4)+2,COLUMN(H$3))))</f>
        <v>4.9824999999999999</v>
      </c>
      <c r="Z13" s="58" cm="1">
        <f t="array" aca="1" ref="Z13" ca="1">IF(INDIRECT(ADDRESS(ROW()*3-ROW($L$4)-ROW($F$4),COLUMN(I$3)))=0,"",INDIRECT(ADDRESS(ROW()*3-ROW($L$4)-ROW($F$4)+2,COLUMN(I$3))))</f>
        <v>7.2599999999999998E-2</v>
      </c>
      <c r="AA13" s="58" cm="1">
        <f t="array" aca="1" ref="AA13" ca="1">IF(INDIRECT(ADDRESS(ROW()*3-ROW($L$4)-ROW($F$4),COLUMN(J$3)))=0,"",INDIRECT(ADDRESS(ROW()*3-ROW($L$4)-ROW($F$4)+2,COLUMN(J$3))))</f>
        <v>0.11070000000000001</v>
      </c>
    </row>
    <row r="14" spans="1:27" ht="15" thickBot="1">
      <c r="A14" s="3" t="s">
        <v>9</v>
      </c>
      <c r="B14" s="36">
        <v>1.1900000000000001E-3</v>
      </c>
      <c r="C14" s="227"/>
      <c r="D14" s="227"/>
      <c r="E14" s="224"/>
      <c r="F14" s="3" t="s">
        <v>9</v>
      </c>
      <c r="G14" s="177">
        <v>4.9028</v>
      </c>
      <c r="H14" s="178">
        <v>4.6315</v>
      </c>
      <c r="I14" s="178">
        <v>0.17730000000000001</v>
      </c>
      <c r="J14" s="178">
        <v>9.4E-2</v>
      </c>
      <c r="K14" s="27"/>
      <c r="L14" s="67">
        <v>2014</v>
      </c>
      <c r="M14" s="10" t="s">
        <v>35</v>
      </c>
      <c r="N14" s="77" t="s">
        <v>36</v>
      </c>
      <c r="O14" s="54" cm="1">
        <f t="array" aca="1" ref="O14" ca="1">IF(INDIRECT(ADDRESS(ROW()*3-ROW($L$4)-ROW($F$4),COLUMN($E$2)))=0,"",INDIRECT(ADDRESS(ROW()*3-ROW($L$4)-ROW($F$4),COLUMN($E$2))))</f>
        <v>512.79999999999995</v>
      </c>
      <c r="P14" s="58" cm="1">
        <f t="array" aca="1" ref="P14" ca="1">IF(INDIRECT(ADDRESS(ROW()*3-ROW($L$4)-ROW($F$4),COLUMN(G$3)))=0,"",INDIRECT(ADDRESS(ROW()*3-ROW($L$4)-ROW($F$4),COLUMN(G$3))))</f>
        <v>5.0646000000000004</v>
      </c>
      <c r="Q14" s="58" cm="1">
        <f t="array" aca="1" ref="Q14" ca="1">IF(INDIRECT(ADDRESS(ROW()*3-ROW($L$4)-ROW($F$4),COLUMN(H$3)))=0,"",INDIRECT(ADDRESS(ROW()*3-ROW($L$4)-ROW($F$4),COLUMN(H$3))))</f>
        <v>4.8730000000000002</v>
      </c>
      <c r="R14" s="58" cm="1">
        <f t="array" aca="1" ref="R14" ca="1">IF(INDIRECT(ADDRESS(ROW()*3-ROW($L$4)-ROW($F$4),COLUMN(I$3)))=0,"",INDIRECT(ADDRESS(ROW()*3-ROW($L$4)-ROW($F$4),COLUMN(I$3))))</f>
        <v>8.4500000000000006E-2</v>
      </c>
      <c r="S14" s="58" cm="1">
        <f t="array" aca="1" ref="S14" ca="1">IF(INDIRECT(ADDRESS(ROW()*3-ROW($L$4)-ROW($F$4),COLUMN(J$3)))=0,"",INDIRECT(ADDRESS(ROW()*3-ROW($L$4)-ROW($F$4),COLUMN(J$3))))</f>
        <v>0.1071</v>
      </c>
      <c r="T14" s="124" cm="1">
        <f t="array" aca="1" ref="T14" ca="1">IF(INDIRECT(ADDRESS(ROW()*3-ROW($L$4)-ROW($F$4)+1,COLUMN(G$3)))=0,"",INDIRECT(ADDRESS(ROW()*3-ROW($L$4)-ROW($F$4)+1,COLUMN(G$3))))</f>
        <v>5.0646000000000004</v>
      </c>
      <c r="U14" s="124" cm="1">
        <f t="array" aca="1" ref="U14" ca="1">IF(INDIRECT(ADDRESS(ROW()*3-ROW($L$4)-ROW($F$4)+1,COLUMN(H$3)))=0,"",INDIRECT(ADDRESS(ROW()*3-ROW($L$4)-ROW($F$4)+1,COLUMN(H$3))))</f>
        <v>4.8730000000000002</v>
      </c>
      <c r="V14" s="124" cm="1">
        <f t="array" aca="1" ref="V14" ca="1">IF(INDIRECT(ADDRESS(ROW()*3-ROW($L$4)-ROW($F$4)+1,COLUMN(I$3)))=0,"",INDIRECT(ADDRESS(ROW()*3-ROW($L$4)-ROW($F$4)+1,COLUMN(I$3))))</f>
        <v>8.4500000000000006E-2</v>
      </c>
      <c r="W14" s="124" cm="1">
        <f t="array" aca="1" ref="W14" ca="1">IF(INDIRECT(ADDRESS(ROW()*3-ROW($L$4)-ROW($F$4)+1,COLUMN(J$3)))=0,"",INDIRECT(ADDRESS(ROW()*3-ROW($L$4)-ROW($F$4)+1,COLUMN(J$3))))</f>
        <v>0.1071</v>
      </c>
      <c r="X14" s="58" cm="1">
        <f t="array" aca="1" ref="X14" ca="1">IF(INDIRECT(ADDRESS(ROW()*3-ROW($L$4)-ROW($F$4),COLUMN(G$3)))=0,"",INDIRECT(ADDRESS(ROW()*3-ROW($L$4)-ROW($F$4)+2,COLUMN(G$3))))</f>
        <v>5.0646000000000004</v>
      </c>
      <c r="Y14" s="58" cm="1">
        <f t="array" aca="1" ref="Y14" ca="1">IF(INDIRECT(ADDRESS(ROW()*3-ROW($L$4)-ROW($F$4),COLUMN(H$3)))=0,"",INDIRECT(ADDRESS(ROW()*3-ROW($L$4)-ROW($F$4)+2,COLUMN(H$3))))</f>
        <v>4.8730000000000002</v>
      </c>
      <c r="Z14" s="58" cm="1">
        <f t="array" aca="1" ref="Z14" ca="1">IF(INDIRECT(ADDRESS(ROW()*3-ROW($L$4)-ROW($F$4),COLUMN(I$3)))=0,"",INDIRECT(ADDRESS(ROW()*3-ROW($L$4)-ROW($F$4)+2,COLUMN(I$3))))</f>
        <v>8.4500000000000006E-2</v>
      </c>
      <c r="AA14" s="58" cm="1">
        <f t="array" aca="1" ref="AA14" ca="1">IF(INDIRECT(ADDRESS(ROW()*3-ROW($L$4)-ROW($F$4),COLUMN(J$3)))=0,"",INDIRECT(ADDRESS(ROW()*3-ROW($L$4)-ROW($F$4)+2,COLUMN(J$3))))</f>
        <v>0.1071</v>
      </c>
    </row>
    <row r="15" spans="1:27" ht="15" thickBot="1">
      <c r="A15" s="3" t="s">
        <v>10</v>
      </c>
      <c r="B15" s="36">
        <v>1.1900000000000001E-3</v>
      </c>
      <c r="C15" s="228"/>
      <c r="D15" s="228"/>
      <c r="E15" s="225"/>
      <c r="F15" s="3" t="s">
        <v>10</v>
      </c>
      <c r="G15" s="177">
        <v>4.9028</v>
      </c>
      <c r="H15" s="178">
        <v>4.6315</v>
      </c>
      <c r="I15" s="178">
        <v>0.17730000000000001</v>
      </c>
      <c r="J15" s="178">
        <v>9.4E-2</v>
      </c>
      <c r="K15" s="27"/>
      <c r="L15" s="67">
        <v>2014</v>
      </c>
      <c r="M15" s="10" t="s">
        <v>36</v>
      </c>
      <c r="N15" s="77" t="s">
        <v>37</v>
      </c>
      <c r="O15" s="54" cm="1">
        <f t="array" aca="1" ref="O15" ca="1">IF(INDIRECT(ADDRESS(ROW()*3-ROW($L$4)-ROW($F$4),COLUMN($E$2)))=0,"",INDIRECT(ADDRESS(ROW()*3-ROW($L$4)-ROW($F$4),COLUMN($E$2))))</f>
        <v>458.45</v>
      </c>
      <c r="P15" s="58" cm="1">
        <f t="array" aca="1" ref="P15" ca="1">IF(INDIRECT(ADDRESS(ROW()*3-ROW($L$4)-ROW($F$4),COLUMN(G$3)))=0,"",INDIRECT(ADDRESS(ROW()*3-ROW($L$4)-ROW($F$4),COLUMN(G$3))))</f>
        <v>3.7711000000000001</v>
      </c>
      <c r="Q15" s="58" cm="1">
        <f t="array" aca="1" ref="Q15" ca="1">IF(INDIRECT(ADDRESS(ROW()*3-ROW($L$4)-ROW($F$4),COLUMN(H$3)))=0,"",INDIRECT(ADDRESS(ROW()*3-ROW($L$4)-ROW($F$4),COLUMN(H$3))))</f>
        <v>3.62</v>
      </c>
      <c r="R15" s="58" cm="1">
        <f t="array" aca="1" ref="R15" ca="1">IF(INDIRECT(ADDRESS(ROW()*3-ROW($L$4)-ROW($F$4),COLUMN(I$3)))=0,"",INDIRECT(ADDRESS(ROW()*3-ROW($L$4)-ROW($F$4),COLUMN(I$3))))</f>
        <v>9.5200000000000007E-2</v>
      </c>
      <c r="S15" s="58" cm="1">
        <f t="array" aca="1" ref="S15" ca="1">IF(INDIRECT(ADDRESS(ROW()*3-ROW($L$4)-ROW($F$4),COLUMN(J$3)))=0,"",INDIRECT(ADDRESS(ROW()*3-ROW($L$4)-ROW($F$4),COLUMN(J$3))))</f>
        <v>5.5899999999999998E-2</v>
      </c>
      <c r="T15" s="124" cm="1">
        <f t="array" aca="1" ref="T15" ca="1">IF(INDIRECT(ADDRESS(ROW()*3-ROW($L$4)-ROW($F$4)+1,COLUMN(G$3)))=0,"",INDIRECT(ADDRESS(ROW()*3-ROW($L$4)-ROW($F$4)+1,COLUMN(G$3))))</f>
        <v>3.7711000000000001</v>
      </c>
      <c r="U15" s="124" cm="1">
        <f t="array" aca="1" ref="U15" ca="1">IF(INDIRECT(ADDRESS(ROW()*3-ROW($L$4)-ROW($F$4)+1,COLUMN(H$3)))=0,"",INDIRECT(ADDRESS(ROW()*3-ROW($L$4)-ROW($F$4)+1,COLUMN(H$3))))</f>
        <v>3.62</v>
      </c>
      <c r="V15" s="124" cm="1">
        <f t="array" aca="1" ref="V15" ca="1">IF(INDIRECT(ADDRESS(ROW()*3-ROW($L$4)-ROW($F$4)+1,COLUMN(I$3)))=0,"",INDIRECT(ADDRESS(ROW()*3-ROW($L$4)-ROW($F$4)+1,COLUMN(I$3))))</f>
        <v>9.5200000000000007E-2</v>
      </c>
      <c r="W15" s="124" cm="1">
        <f t="array" aca="1" ref="W15" ca="1">IF(INDIRECT(ADDRESS(ROW()*3-ROW($L$4)-ROW($F$4)+1,COLUMN(J$3)))=0,"",INDIRECT(ADDRESS(ROW()*3-ROW($L$4)-ROW($F$4)+1,COLUMN(J$3))))</f>
        <v>5.5899999999999998E-2</v>
      </c>
      <c r="X15" s="58" cm="1">
        <f t="array" aca="1" ref="X15" ca="1">IF(INDIRECT(ADDRESS(ROW()*3-ROW($L$4)-ROW($F$4),COLUMN(G$3)))=0,"",INDIRECT(ADDRESS(ROW()*3-ROW($L$4)-ROW($F$4)+2,COLUMN(G$3))))</f>
        <v>3.7711000000000001</v>
      </c>
      <c r="Y15" s="58" cm="1">
        <f t="array" aca="1" ref="Y15" ca="1">IF(INDIRECT(ADDRESS(ROW()*3-ROW($L$4)-ROW($F$4),COLUMN(H$3)))=0,"",INDIRECT(ADDRESS(ROW()*3-ROW($L$4)-ROW($F$4)+2,COLUMN(H$3))))</f>
        <v>3.62</v>
      </c>
      <c r="Z15" s="58" cm="1">
        <f t="array" aca="1" ref="Z15" ca="1">IF(INDIRECT(ADDRESS(ROW()*3-ROW($L$4)-ROW($F$4),COLUMN(I$3)))=0,"",INDIRECT(ADDRESS(ROW()*3-ROW($L$4)-ROW($F$4)+2,COLUMN(I$3))))</f>
        <v>9.5200000000000007E-2</v>
      </c>
      <c r="AA15" s="58" cm="1">
        <f t="array" aca="1" ref="AA15" ca="1">IF(INDIRECT(ADDRESS(ROW()*3-ROW($L$4)-ROW($F$4),COLUMN(J$3)))=0,"",INDIRECT(ADDRESS(ROW()*3-ROW($L$4)-ROW($F$4)+2,COLUMN(J$3))))</f>
        <v>5.5899999999999998E-2</v>
      </c>
    </row>
    <row r="16" spans="1:27" ht="15" thickBot="1">
      <c r="A16" s="3" t="s">
        <v>8</v>
      </c>
      <c r="B16" s="36">
        <v>1.1900000000000001E-3</v>
      </c>
      <c r="C16" s="226" t="s">
        <v>29</v>
      </c>
      <c r="D16" s="226" t="s">
        <v>30</v>
      </c>
      <c r="E16" s="223">
        <v>493.05</v>
      </c>
      <c r="F16" s="3" t="s">
        <v>8</v>
      </c>
      <c r="G16" s="177">
        <v>4.5945999999999998</v>
      </c>
      <c r="H16" s="178">
        <v>4.4054000000000002</v>
      </c>
      <c r="I16" s="178">
        <v>0.11070000000000001</v>
      </c>
      <c r="J16" s="178">
        <v>7.85E-2</v>
      </c>
      <c r="K16" s="27"/>
      <c r="L16" s="68">
        <v>2014</v>
      </c>
      <c r="M16" s="11" t="s">
        <v>37</v>
      </c>
      <c r="N16" s="78" t="s">
        <v>26</v>
      </c>
      <c r="O16" s="54" cm="1">
        <f t="array" aca="1" ref="O16" ca="1">IF(INDIRECT(ADDRESS(ROW()*3-ROW($L$4)-ROW($F$4),COLUMN($E$2)))=0,"",INDIRECT(ADDRESS(ROW()*3-ROW($L$4)-ROW($F$4),COLUMN($E$2))))</f>
        <v>458.1</v>
      </c>
      <c r="P16" s="58" cm="1">
        <f t="array" aca="1" ref="P16" ca="1">IF(INDIRECT(ADDRESS(ROW()*3-ROW($L$4)-ROW($F$4),COLUMN(G$3)))=0,"",INDIRECT(ADDRESS(ROW()*3-ROW($L$4)-ROW($F$4),COLUMN(G$3))))</f>
        <v>3.7627999999999999</v>
      </c>
      <c r="Q16" s="58" cm="1">
        <f t="array" aca="1" ref="Q16" ca="1">IF(INDIRECT(ADDRESS(ROW()*3-ROW($L$4)-ROW($F$4),COLUMN(H$3)))=0,"",INDIRECT(ADDRESS(ROW()*3-ROW($L$4)-ROW($F$4),COLUMN(H$3))))</f>
        <v>3.5831</v>
      </c>
      <c r="R16" s="58" cm="1">
        <f t="array" aca="1" ref="R16" ca="1">IF(INDIRECT(ADDRESS(ROW()*3-ROW($L$4)-ROW($F$4),COLUMN(I$3)))=0,"",INDIRECT(ADDRESS(ROW()*3-ROW($L$4)-ROW($F$4),COLUMN(I$3))))</f>
        <v>0.10829999999999999</v>
      </c>
      <c r="S16" s="58" cm="1">
        <f t="array" aca="1" ref="S16" ca="1">IF(INDIRECT(ADDRESS(ROW()*3-ROW($L$4)-ROW($F$4),COLUMN(J$3)))=0,"",INDIRECT(ADDRESS(ROW()*3-ROW($L$4)-ROW($F$4),COLUMN(J$3))))</f>
        <v>7.1400000000000005E-2</v>
      </c>
      <c r="T16" s="124" cm="1">
        <f t="array" aca="1" ref="T16" ca="1">IF(INDIRECT(ADDRESS(ROW()*3-ROW($L$4)-ROW($F$4)+1,COLUMN(G$3)))=0,"",INDIRECT(ADDRESS(ROW()*3-ROW($L$4)-ROW($F$4)+1,COLUMN(G$3))))</f>
        <v>3.7627999999999999</v>
      </c>
      <c r="U16" s="124" cm="1">
        <f t="array" aca="1" ref="U16" ca="1">IF(INDIRECT(ADDRESS(ROW()*3-ROW($L$4)-ROW($F$4)+1,COLUMN(H$3)))=0,"",INDIRECT(ADDRESS(ROW()*3-ROW($L$4)-ROW($F$4)+1,COLUMN(H$3))))</f>
        <v>3.5831</v>
      </c>
      <c r="V16" s="124" cm="1">
        <f t="array" aca="1" ref="V16" ca="1">IF(INDIRECT(ADDRESS(ROW()*3-ROW($L$4)-ROW($F$4)+1,COLUMN(I$3)))=0,"",INDIRECT(ADDRESS(ROW()*3-ROW($L$4)-ROW($F$4)+1,COLUMN(I$3))))</f>
        <v>0.10829999999999999</v>
      </c>
      <c r="W16" s="124" cm="1">
        <f t="array" aca="1" ref="W16" ca="1">IF(INDIRECT(ADDRESS(ROW()*3-ROW($L$4)-ROW($F$4)+1,COLUMN(J$3)))=0,"",INDIRECT(ADDRESS(ROW()*3-ROW($L$4)-ROW($F$4)+1,COLUMN(J$3))))</f>
        <v>7.1400000000000005E-2</v>
      </c>
      <c r="X16" s="58" cm="1">
        <f t="array" aca="1" ref="X16" ca="1">IF(INDIRECT(ADDRESS(ROW()*3-ROW($L$4)-ROW($F$4),COLUMN(G$3)))=0,"",INDIRECT(ADDRESS(ROW()*3-ROW($L$4)-ROW($F$4)+2,COLUMN(G$3))))</f>
        <v>3.7627999999999999</v>
      </c>
      <c r="Y16" s="58" cm="1">
        <f t="array" aca="1" ref="Y16" ca="1">IF(INDIRECT(ADDRESS(ROW()*3-ROW($L$4)-ROW($F$4),COLUMN(H$3)))=0,"",INDIRECT(ADDRESS(ROW()*3-ROW($L$4)-ROW($F$4)+2,COLUMN(H$3))))</f>
        <v>3.5831</v>
      </c>
      <c r="Z16" s="58" cm="1">
        <f t="array" aca="1" ref="Z16" ca="1">IF(INDIRECT(ADDRESS(ROW()*3-ROW($L$4)-ROW($F$4),COLUMN(I$3)))=0,"",INDIRECT(ADDRESS(ROW()*3-ROW($L$4)-ROW($F$4)+2,COLUMN(I$3))))</f>
        <v>0.10829999999999999</v>
      </c>
      <c r="AA16" s="58" cm="1">
        <f t="array" aca="1" ref="AA16" ca="1">IF(INDIRECT(ADDRESS(ROW()*3-ROW($L$4)-ROW($F$4),COLUMN(J$3)))=0,"",INDIRECT(ADDRESS(ROW()*3-ROW($L$4)-ROW($F$4)+2,COLUMN(J$3))))</f>
        <v>7.1400000000000005E-2</v>
      </c>
    </row>
    <row r="17" spans="1:21" ht="15" thickBot="1">
      <c r="A17" s="3" t="s">
        <v>9</v>
      </c>
      <c r="B17" s="36">
        <v>1.1900000000000001E-3</v>
      </c>
      <c r="C17" s="227"/>
      <c r="D17" s="227"/>
      <c r="E17" s="224"/>
      <c r="F17" s="3" t="s">
        <v>9</v>
      </c>
      <c r="G17" s="177">
        <v>4.5945999999999998</v>
      </c>
      <c r="H17" s="178">
        <v>4.4054000000000002</v>
      </c>
      <c r="I17" s="178">
        <v>0.11070000000000001</v>
      </c>
      <c r="J17" s="178">
        <v>7.85E-2</v>
      </c>
      <c r="K17" s="27"/>
    </row>
    <row r="18" spans="1:21" ht="16" thickBot="1">
      <c r="A18" s="3" t="s">
        <v>10</v>
      </c>
      <c r="B18" s="36">
        <v>1.1900000000000001E-3</v>
      </c>
      <c r="C18" s="228"/>
      <c r="D18" s="228"/>
      <c r="E18" s="225"/>
      <c r="F18" s="3" t="s">
        <v>10</v>
      </c>
      <c r="G18" s="177">
        <v>4.5945999999999998</v>
      </c>
      <c r="H18" s="178">
        <v>4.4054000000000002</v>
      </c>
      <c r="I18" s="178">
        <v>0.11070000000000001</v>
      </c>
      <c r="J18" s="178">
        <v>7.85E-2</v>
      </c>
      <c r="K18" s="27"/>
      <c r="L18" s="12" t="str">
        <f>"Fuel Price Adjustment " &amp; L4 &amp; " - High Voltage  (c/kWh)"</f>
        <v>Fuel Price Adjustment 2014 - High Voltage  (c/kWh)</v>
      </c>
      <c r="U18" s="12" t="str">
        <f>"Fuel Price Adjustment " &amp; L4 &amp; " - Low Voltage  (c/kWh)"</f>
        <v>Fuel Price Adjustment 2014 - Low Voltage  (c/kWh)</v>
      </c>
    </row>
    <row r="19" spans="1:21" ht="15" thickBot="1">
      <c r="A19" s="3" t="s">
        <v>8</v>
      </c>
      <c r="B19" s="36">
        <v>1.1900000000000001E-3</v>
      </c>
      <c r="C19" s="226" t="s">
        <v>30</v>
      </c>
      <c r="D19" s="226" t="s">
        <v>31</v>
      </c>
      <c r="E19" s="223">
        <v>497.1</v>
      </c>
      <c r="F19" s="3" t="s">
        <v>8</v>
      </c>
      <c r="G19" s="177">
        <v>4.6909999999999998</v>
      </c>
      <c r="H19" s="178">
        <v>4.4935</v>
      </c>
      <c r="I19" s="178">
        <v>0.1166</v>
      </c>
      <c r="J19" s="178">
        <v>8.09E-2</v>
      </c>
      <c r="K19" s="27"/>
    </row>
    <row r="20" spans="1:21" ht="15" thickBot="1">
      <c r="A20" s="3" t="s">
        <v>9</v>
      </c>
      <c r="B20" s="36">
        <v>1.1900000000000001E-3</v>
      </c>
      <c r="C20" s="227"/>
      <c r="D20" s="227"/>
      <c r="E20" s="224"/>
      <c r="F20" s="3" t="s">
        <v>9</v>
      </c>
      <c r="G20" s="177">
        <v>4.6909999999999998</v>
      </c>
      <c r="H20" s="178">
        <v>4.4935</v>
      </c>
      <c r="I20" s="178">
        <v>0.1166</v>
      </c>
      <c r="J20" s="178">
        <v>8.09E-2</v>
      </c>
      <c r="K20" s="27"/>
    </row>
    <row r="21" spans="1:21" ht="15" thickBot="1">
      <c r="A21" s="3" t="s">
        <v>10</v>
      </c>
      <c r="B21" s="36">
        <v>1.1900000000000001E-3</v>
      </c>
      <c r="C21" s="228"/>
      <c r="D21" s="228"/>
      <c r="E21" s="225"/>
      <c r="F21" s="3" t="s">
        <v>10</v>
      </c>
      <c r="G21" s="177">
        <v>4.6909999999999998</v>
      </c>
      <c r="H21" s="178">
        <v>4.4935</v>
      </c>
      <c r="I21" s="178">
        <v>0.1166</v>
      </c>
      <c r="J21" s="178">
        <v>8.09E-2</v>
      </c>
      <c r="K21" s="27"/>
    </row>
    <row r="22" spans="1:21" ht="15" thickBot="1">
      <c r="A22" s="3" t="s">
        <v>8</v>
      </c>
      <c r="B22" s="36">
        <v>1.1900000000000001E-3</v>
      </c>
      <c r="C22" s="226" t="s">
        <v>31</v>
      </c>
      <c r="D22" s="226" t="s">
        <v>32</v>
      </c>
      <c r="E22" s="223">
        <v>515.75</v>
      </c>
      <c r="F22" s="3" t="s">
        <v>8</v>
      </c>
      <c r="G22" s="177">
        <v>5.1349</v>
      </c>
      <c r="H22" s="178">
        <v>4.9277999999999995</v>
      </c>
      <c r="I22" s="178">
        <v>0.10589999999999999</v>
      </c>
      <c r="J22" s="178">
        <v>0.1012</v>
      </c>
      <c r="K22" s="27"/>
    </row>
    <row r="23" spans="1:21" ht="15" thickBot="1">
      <c r="A23" s="3" t="s">
        <v>9</v>
      </c>
      <c r="B23" s="36">
        <v>1.1900000000000001E-3</v>
      </c>
      <c r="C23" s="227"/>
      <c r="D23" s="227"/>
      <c r="E23" s="224"/>
      <c r="F23" s="3" t="s">
        <v>9</v>
      </c>
      <c r="G23" s="177">
        <v>5.1349</v>
      </c>
      <c r="H23" s="178">
        <v>4.9277999999999995</v>
      </c>
      <c r="I23" s="178">
        <v>0.10589999999999999</v>
      </c>
      <c r="J23" s="178">
        <v>0.1012</v>
      </c>
      <c r="K23" s="27"/>
    </row>
    <row r="24" spans="1:21" ht="15" thickBot="1">
      <c r="A24" s="3" t="s">
        <v>10</v>
      </c>
      <c r="B24" s="36">
        <v>1.1900000000000001E-3</v>
      </c>
      <c r="C24" s="228"/>
      <c r="D24" s="228"/>
      <c r="E24" s="225"/>
      <c r="F24" s="3" t="s">
        <v>10</v>
      </c>
      <c r="G24" s="177">
        <v>5.1349</v>
      </c>
      <c r="H24" s="178">
        <v>4.9277999999999995</v>
      </c>
      <c r="I24" s="178">
        <v>0.10589999999999999</v>
      </c>
      <c r="J24" s="178">
        <v>0.1012</v>
      </c>
      <c r="K24" s="27"/>
    </row>
    <row r="25" spans="1:21" ht="15" thickBot="1">
      <c r="A25" s="3" t="s">
        <v>8</v>
      </c>
      <c r="B25" s="36">
        <v>1.1900000000000001E-3</v>
      </c>
      <c r="C25" s="226" t="s">
        <v>32</v>
      </c>
      <c r="D25" s="226" t="s">
        <v>33</v>
      </c>
      <c r="E25" s="223">
        <v>532.9</v>
      </c>
      <c r="F25" s="3" t="s">
        <v>8</v>
      </c>
      <c r="G25" s="177">
        <v>5.5430000000000001</v>
      </c>
      <c r="H25" s="178">
        <v>5.33</v>
      </c>
      <c r="I25" s="178">
        <v>9.5200000000000007E-2</v>
      </c>
      <c r="J25" s="178">
        <v>0.1178</v>
      </c>
      <c r="K25" s="27"/>
    </row>
    <row r="26" spans="1:21" ht="15" thickBot="1">
      <c r="A26" s="3" t="s">
        <v>9</v>
      </c>
      <c r="B26" s="36">
        <v>1.1900000000000001E-3</v>
      </c>
      <c r="C26" s="227"/>
      <c r="D26" s="227"/>
      <c r="E26" s="224"/>
      <c r="F26" s="3" t="s">
        <v>9</v>
      </c>
      <c r="G26" s="177">
        <v>5.5430000000000001</v>
      </c>
      <c r="H26" s="178">
        <v>5.33</v>
      </c>
      <c r="I26" s="178">
        <v>9.5200000000000007E-2</v>
      </c>
      <c r="J26" s="178">
        <v>0.1178</v>
      </c>
      <c r="K26" s="27"/>
    </row>
    <row r="27" spans="1:21" ht="15" thickBot="1">
      <c r="A27" s="3" t="s">
        <v>10</v>
      </c>
      <c r="B27" s="36">
        <v>1.1900000000000001E-3</v>
      </c>
      <c r="C27" s="228"/>
      <c r="D27" s="228"/>
      <c r="E27" s="225"/>
      <c r="F27" s="3" t="s">
        <v>10</v>
      </c>
      <c r="G27" s="177">
        <v>5.5430000000000001</v>
      </c>
      <c r="H27" s="178">
        <v>5.33</v>
      </c>
      <c r="I27" s="178">
        <v>9.5200000000000007E-2</v>
      </c>
      <c r="J27" s="178">
        <v>0.1178</v>
      </c>
      <c r="K27" s="27"/>
    </row>
    <row r="28" spans="1:21" ht="15" thickBot="1">
      <c r="A28" s="3" t="s">
        <v>8</v>
      </c>
      <c r="B28" s="36">
        <v>1.1900000000000001E-3</v>
      </c>
      <c r="C28" s="226" t="s">
        <v>33</v>
      </c>
      <c r="D28" s="226" t="s">
        <v>34</v>
      </c>
      <c r="E28" s="223">
        <v>527.6</v>
      </c>
      <c r="F28" s="3" t="s">
        <v>8</v>
      </c>
      <c r="G28" s="177">
        <v>5.4169</v>
      </c>
      <c r="H28" s="178">
        <v>5.2299999999999995</v>
      </c>
      <c r="I28" s="178">
        <v>7.3800000000000004E-2</v>
      </c>
      <c r="J28" s="178">
        <v>0.11310000000000001</v>
      </c>
      <c r="K28" s="27"/>
    </row>
    <row r="29" spans="1:21" ht="15" thickBot="1">
      <c r="A29" s="3" t="s">
        <v>9</v>
      </c>
      <c r="B29" s="36">
        <v>1.1900000000000001E-3</v>
      </c>
      <c r="C29" s="227"/>
      <c r="D29" s="227"/>
      <c r="E29" s="224"/>
      <c r="F29" s="3" t="s">
        <v>9</v>
      </c>
      <c r="G29" s="177">
        <v>5.4169</v>
      </c>
      <c r="H29" s="178">
        <v>5.2299999999999995</v>
      </c>
      <c r="I29" s="178">
        <v>7.3800000000000004E-2</v>
      </c>
      <c r="J29" s="178">
        <v>0.11310000000000001</v>
      </c>
      <c r="K29" s="27"/>
    </row>
    <row r="30" spans="1:21" ht="15" thickBot="1">
      <c r="A30" s="3" t="s">
        <v>10</v>
      </c>
      <c r="B30" s="36">
        <v>1.1900000000000001E-3</v>
      </c>
      <c r="C30" s="228"/>
      <c r="D30" s="228"/>
      <c r="E30" s="225"/>
      <c r="F30" s="3" t="s">
        <v>10</v>
      </c>
      <c r="G30" s="177">
        <v>5.4169</v>
      </c>
      <c r="H30" s="178">
        <v>5.2299999999999995</v>
      </c>
      <c r="I30" s="178">
        <v>7.3800000000000004E-2</v>
      </c>
      <c r="J30" s="178">
        <v>0.11310000000000001</v>
      </c>
      <c r="K30" s="27"/>
    </row>
    <row r="31" spans="1:21" ht="15" thickBot="1">
      <c r="A31" s="3" t="s">
        <v>8</v>
      </c>
      <c r="B31" s="36">
        <v>1.1900000000000001E-3</v>
      </c>
      <c r="C31" s="226" t="s">
        <v>34</v>
      </c>
      <c r="D31" s="226" t="s">
        <v>35</v>
      </c>
      <c r="E31" s="223">
        <v>517.04999999999995</v>
      </c>
      <c r="F31" s="3" t="s">
        <v>8</v>
      </c>
      <c r="G31" s="177">
        <v>5.1657999999999999</v>
      </c>
      <c r="H31" s="178">
        <v>4.9824999999999999</v>
      </c>
      <c r="I31" s="178">
        <v>7.2599999999999998E-2</v>
      </c>
      <c r="J31" s="178">
        <v>0.11070000000000001</v>
      </c>
      <c r="K31" s="27"/>
    </row>
    <row r="32" spans="1:21" ht="15" thickBot="1">
      <c r="A32" s="3" t="s">
        <v>9</v>
      </c>
      <c r="B32" s="36">
        <v>1.1900000000000001E-3</v>
      </c>
      <c r="C32" s="227"/>
      <c r="D32" s="227"/>
      <c r="E32" s="224"/>
      <c r="F32" s="3" t="s">
        <v>9</v>
      </c>
      <c r="G32" s="177">
        <v>5.1657999999999999</v>
      </c>
      <c r="H32" s="178">
        <v>4.9824999999999999</v>
      </c>
      <c r="I32" s="178">
        <v>7.2599999999999998E-2</v>
      </c>
      <c r="J32" s="178">
        <v>0.11070000000000001</v>
      </c>
      <c r="K32" s="27"/>
    </row>
    <row r="33" spans="1:11" ht="15" thickBot="1">
      <c r="A33" s="3" t="s">
        <v>10</v>
      </c>
      <c r="B33" s="36">
        <v>1.1900000000000001E-3</v>
      </c>
      <c r="C33" s="228"/>
      <c r="D33" s="228"/>
      <c r="E33" s="225"/>
      <c r="F33" s="3" t="s">
        <v>10</v>
      </c>
      <c r="G33" s="177">
        <v>5.1657999999999999</v>
      </c>
      <c r="H33" s="178">
        <v>4.9824999999999999</v>
      </c>
      <c r="I33" s="178">
        <v>7.2599999999999998E-2</v>
      </c>
      <c r="J33" s="178">
        <v>0.11070000000000001</v>
      </c>
      <c r="K33" s="27"/>
    </row>
    <row r="34" spans="1:11" ht="15" thickBot="1">
      <c r="A34" s="3" t="s">
        <v>8</v>
      </c>
      <c r="B34" s="36">
        <v>1.1900000000000001E-3</v>
      </c>
      <c r="C34" s="226" t="s">
        <v>35</v>
      </c>
      <c r="D34" s="226" t="s">
        <v>36</v>
      </c>
      <c r="E34" s="223">
        <v>512.79999999999995</v>
      </c>
      <c r="F34" s="3" t="s">
        <v>8</v>
      </c>
      <c r="G34" s="177">
        <v>5.0646000000000004</v>
      </c>
      <c r="H34" s="178">
        <v>4.8730000000000002</v>
      </c>
      <c r="I34" s="178">
        <v>8.4500000000000006E-2</v>
      </c>
      <c r="J34" s="178">
        <v>0.1071</v>
      </c>
      <c r="K34" s="27"/>
    </row>
    <row r="35" spans="1:11" ht="15" thickBot="1">
      <c r="A35" s="3" t="s">
        <v>9</v>
      </c>
      <c r="B35" s="36">
        <v>1.1900000000000001E-3</v>
      </c>
      <c r="C35" s="227"/>
      <c r="D35" s="227"/>
      <c r="E35" s="224"/>
      <c r="F35" s="3" t="s">
        <v>9</v>
      </c>
      <c r="G35" s="177">
        <v>5.0646000000000004</v>
      </c>
      <c r="H35" s="178">
        <v>4.8730000000000002</v>
      </c>
      <c r="I35" s="178">
        <v>8.4500000000000006E-2</v>
      </c>
      <c r="J35" s="178">
        <v>0.1071</v>
      </c>
      <c r="K35" s="27"/>
    </row>
    <row r="36" spans="1:11" ht="15" thickBot="1">
      <c r="A36" s="3" t="s">
        <v>10</v>
      </c>
      <c r="B36" s="36">
        <v>1.1900000000000001E-3</v>
      </c>
      <c r="C36" s="228"/>
      <c r="D36" s="228"/>
      <c r="E36" s="225"/>
      <c r="F36" s="3" t="s">
        <v>10</v>
      </c>
      <c r="G36" s="177">
        <v>5.0646000000000004</v>
      </c>
      <c r="H36" s="178">
        <v>4.8730000000000002</v>
      </c>
      <c r="I36" s="178">
        <v>8.4500000000000006E-2</v>
      </c>
      <c r="J36" s="178">
        <v>0.1071</v>
      </c>
      <c r="K36" s="27"/>
    </row>
    <row r="37" spans="1:11" ht="15.75" customHeight="1" thickBot="1">
      <c r="A37" s="3" t="s">
        <v>8</v>
      </c>
      <c r="B37" s="36">
        <v>1.1900000000000001E-3</v>
      </c>
      <c r="C37" s="226" t="s">
        <v>36</v>
      </c>
      <c r="D37" s="226" t="s">
        <v>37</v>
      </c>
      <c r="E37" s="223">
        <v>458.45</v>
      </c>
      <c r="F37" s="3" t="s">
        <v>8</v>
      </c>
      <c r="G37" s="177">
        <v>3.7711000000000001</v>
      </c>
      <c r="H37" s="178">
        <v>3.62</v>
      </c>
      <c r="I37" s="178">
        <v>9.5200000000000007E-2</v>
      </c>
      <c r="J37" s="178">
        <v>5.5899999999999998E-2</v>
      </c>
      <c r="K37" s="27"/>
    </row>
    <row r="38" spans="1:11" ht="15" thickBot="1">
      <c r="A38" s="3" t="s">
        <v>9</v>
      </c>
      <c r="B38" s="36">
        <v>1.1900000000000001E-3</v>
      </c>
      <c r="C38" s="227"/>
      <c r="D38" s="227"/>
      <c r="E38" s="224"/>
      <c r="F38" s="3" t="s">
        <v>9</v>
      </c>
      <c r="G38" s="177">
        <v>3.7711000000000001</v>
      </c>
      <c r="H38" s="178">
        <v>3.62</v>
      </c>
      <c r="I38" s="178">
        <v>9.5200000000000007E-2</v>
      </c>
      <c r="J38" s="178">
        <v>5.5899999999999998E-2</v>
      </c>
      <c r="K38" s="27"/>
    </row>
    <row r="39" spans="1:11" ht="15" thickBot="1">
      <c r="A39" s="3" t="s">
        <v>10</v>
      </c>
      <c r="B39" s="36">
        <v>1.1900000000000001E-3</v>
      </c>
      <c r="C39" s="228"/>
      <c r="D39" s="228"/>
      <c r="E39" s="225"/>
      <c r="F39" s="3" t="s">
        <v>10</v>
      </c>
      <c r="G39" s="177">
        <v>3.7711000000000001</v>
      </c>
      <c r="H39" s="178">
        <v>3.62</v>
      </c>
      <c r="I39" s="178">
        <v>9.5200000000000007E-2</v>
      </c>
      <c r="J39" s="178">
        <v>5.5899999999999998E-2</v>
      </c>
      <c r="K39" s="27"/>
    </row>
    <row r="40" spans="1:11" ht="15" thickBot="1">
      <c r="A40" s="3" t="s">
        <v>8</v>
      </c>
      <c r="B40" s="36">
        <v>1.1900000000000001E-3</v>
      </c>
      <c r="C40" s="226" t="s">
        <v>37</v>
      </c>
      <c r="D40" s="226"/>
      <c r="E40" s="223">
        <v>458.1</v>
      </c>
      <c r="F40" s="3" t="s">
        <v>8</v>
      </c>
      <c r="G40" s="177">
        <v>3.7627999999999999</v>
      </c>
      <c r="H40" s="178">
        <v>3.5831</v>
      </c>
      <c r="I40" s="178">
        <v>0.10829999999999999</v>
      </c>
      <c r="J40" s="178">
        <v>7.1400000000000005E-2</v>
      </c>
      <c r="K40" s="27"/>
    </row>
    <row r="41" spans="1:11" ht="15" thickBot="1">
      <c r="A41" s="3" t="s">
        <v>9</v>
      </c>
      <c r="B41" s="36">
        <v>1.1900000000000001E-3</v>
      </c>
      <c r="C41" s="227"/>
      <c r="D41" s="227"/>
      <c r="E41" s="224">
        <v>0</v>
      </c>
      <c r="F41" s="3" t="s">
        <v>9</v>
      </c>
      <c r="G41" s="177">
        <v>3.7627999999999999</v>
      </c>
      <c r="H41" s="178">
        <v>3.5831</v>
      </c>
      <c r="I41" s="178">
        <v>0.10829999999999999</v>
      </c>
      <c r="J41" s="178">
        <v>7.1400000000000005E-2</v>
      </c>
      <c r="K41" s="27"/>
    </row>
    <row r="42" spans="1:11" ht="15" thickBot="1">
      <c r="A42" s="3" t="s">
        <v>10</v>
      </c>
      <c r="B42" s="36">
        <v>1.1900000000000001E-3</v>
      </c>
      <c r="C42" s="228"/>
      <c r="D42" s="228"/>
      <c r="E42" s="225">
        <v>0</v>
      </c>
      <c r="F42" s="3" t="s">
        <v>10</v>
      </c>
      <c r="G42" s="177">
        <v>3.7627999999999999</v>
      </c>
      <c r="H42" s="178">
        <v>3.5831</v>
      </c>
      <c r="I42" s="178">
        <v>0.10829999999999999</v>
      </c>
      <c r="J42" s="178">
        <v>7.1400000000000005E-2</v>
      </c>
      <c r="K42" s="27"/>
    </row>
    <row r="43" spans="1:11">
      <c r="C43" s="5" t="s">
        <v>4</v>
      </c>
    </row>
    <row r="49" spans="11:11">
      <c r="K49" s="27"/>
    </row>
  </sheetData>
  <sheetProtection sheet="1" objects="1" scenarios="1"/>
  <mergeCells count="44">
    <mergeCell ref="C28:C30"/>
    <mergeCell ref="D28:D30"/>
    <mergeCell ref="C31:C33"/>
    <mergeCell ref="D31:D33"/>
    <mergeCell ref="C40:C42"/>
    <mergeCell ref="D40:D42"/>
    <mergeCell ref="C34:C36"/>
    <mergeCell ref="D34:D36"/>
    <mergeCell ref="C37:C39"/>
    <mergeCell ref="D37:D39"/>
    <mergeCell ref="C19:C21"/>
    <mergeCell ref="D19:D21"/>
    <mergeCell ref="C22:C24"/>
    <mergeCell ref="D22:D24"/>
    <mergeCell ref="C25:C27"/>
    <mergeCell ref="D25:D27"/>
    <mergeCell ref="C10:C12"/>
    <mergeCell ref="D10:D12"/>
    <mergeCell ref="C13:C15"/>
    <mergeCell ref="D13:D15"/>
    <mergeCell ref="C16:C18"/>
    <mergeCell ref="D16:D18"/>
    <mergeCell ref="X2:AA2"/>
    <mergeCell ref="C4:C6"/>
    <mergeCell ref="D4:D6"/>
    <mergeCell ref="P2:S2"/>
    <mergeCell ref="T2:W2"/>
    <mergeCell ref="C7:C9"/>
    <mergeCell ref="D7:D9"/>
    <mergeCell ref="G1:J1"/>
    <mergeCell ref="G2:J2"/>
    <mergeCell ref="E4:E6"/>
    <mergeCell ref="E7:E9"/>
    <mergeCell ref="E10:E12"/>
    <mergeCell ref="E13:E15"/>
    <mergeCell ref="E16:E18"/>
    <mergeCell ref="E19:E21"/>
    <mergeCell ref="E22:E24"/>
    <mergeCell ref="E40:E42"/>
    <mergeCell ref="E25:E27"/>
    <mergeCell ref="E28:E30"/>
    <mergeCell ref="E31:E33"/>
    <mergeCell ref="E34:E36"/>
    <mergeCell ref="E37:E39"/>
  </mergeCells>
  <phoneticPr fontId="12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2D2B1-DA27-449F-83B7-4DEF5BB79F21}">
  <dimension ref="A1:AA49"/>
  <sheetViews>
    <sheetView topLeftCell="A28" zoomScaleNormal="100" workbookViewId="0">
      <selection activeCell="A2" sqref="A2:E42"/>
    </sheetView>
  </sheetViews>
  <sheetFormatPr defaultRowHeight="14.5"/>
  <cols>
    <col min="1" max="1" width="11.1796875" customWidth="1"/>
    <col min="2" max="2" width="14.54296875" customWidth="1"/>
    <col min="3" max="4" width="15" style="6" customWidth="1"/>
    <col min="5" max="5" width="16" customWidth="1"/>
    <col min="6" max="6" width="11.1796875" customWidth="1"/>
    <col min="7" max="7" width="9.54296875" customWidth="1"/>
    <col min="8" max="10" width="11.1796875" customWidth="1"/>
    <col min="12" max="12" width="9.81640625" customWidth="1"/>
    <col min="13" max="14" width="11.453125" customWidth="1"/>
    <col min="15" max="27" width="9.81640625" customWidth="1"/>
  </cols>
  <sheetData>
    <row r="1" spans="1:27" ht="46.5" hidden="1" customHeight="1" thickBot="1">
      <c r="A1" s="2"/>
      <c r="C1" s="1" t="s">
        <v>0</v>
      </c>
      <c r="D1" s="1" t="s">
        <v>1</v>
      </c>
      <c r="E1" s="7" t="s">
        <v>2</v>
      </c>
      <c r="F1" s="2"/>
      <c r="G1" s="229" t="s">
        <v>3</v>
      </c>
      <c r="H1" s="230"/>
      <c r="I1" s="230"/>
      <c r="J1" s="231"/>
    </row>
    <row r="2" spans="1:27" ht="46.5" customHeight="1" thickBot="1">
      <c r="A2" s="2"/>
      <c r="C2" s="1" t="s">
        <v>12</v>
      </c>
      <c r="D2" s="1" t="s">
        <v>40</v>
      </c>
      <c r="E2" s="7" t="s">
        <v>41</v>
      </c>
      <c r="F2" s="2"/>
      <c r="G2" s="229" t="s">
        <v>13</v>
      </c>
      <c r="H2" s="230"/>
      <c r="I2" s="230"/>
      <c r="J2" s="231"/>
      <c r="L2" s="8"/>
      <c r="M2" s="9"/>
      <c r="N2" s="9"/>
      <c r="O2" s="9"/>
      <c r="P2" s="234" t="s">
        <v>14</v>
      </c>
      <c r="Q2" s="232"/>
      <c r="R2" s="232"/>
      <c r="S2" s="233"/>
      <c r="T2" s="235" t="s">
        <v>15</v>
      </c>
      <c r="U2" s="236"/>
      <c r="V2" s="236"/>
      <c r="W2" s="237"/>
      <c r="X2" s="232" t="s">
        <v>16</v>
      </c>
      <c r="Y2" s="232"/>
      <c r="Z2" s="232"/>
      <c r="AA2" s="233"/>
    </row>
    <row r="3" spans="1:27" ht="29.5" thickBot="1">
      <c r="A3" s="4" t="s">
        <v>7</v>
      </c>
      <c r="B3" s="30" t="s">
        <v>11</v>
      </c>
      <c r="C3" s="4">
        <v>2015</v>
      </c>
      <c r="D3" s="64"/>
      <c r="E3" s="42" t="s">
        <v>24</v>
      </c>
      <c r="F3" s="4" t="s">
        <v>23</v>
      </c>
      <c r="G3" s="65" t="s">
        <v>20</v>
      </c>
      <c r="H3" s="66" t="s">
        <v>21</v>
      </c>
      <c r="I3" s="73" t="s">
        <v>38</v>
      </c>
      <c r="J3" s="4" t="s">
        <v>22</v>
      </c>
      <c r="K3" s="27"/>
      <c r="L3" s="74" t="s">
        <v>25</v>
      </c>
      <c r="M3" s="75" t="s">
        <v>17</v>
      </c>
      <c r="N3" s="76" t="s">
        <v>18</v>
      </c>
      <c r="O3" s="69" t="s">
        <v>19</v>
      </c>
      <c r="P3" s="70" t="s">
        <v>20</v>
      </c>
      <c r="Q3" s="71" t="s">
        <v>21</v>
      </c>
      <c r="R3" s="71" t="s">
        <v>38</v>
      </c>
      <c r="S3" s="72" t="s">
        <v>22</v>
      </c>
      <c r="T3" s="70" t="s">
        <v>20</v>
      </c>
      <c r="U3" s="71" t="s">
        <v>21</v>
      </c>
      <c r="V3" s="71" t="s">
        <v>38</v>
      </c>
      <c r="W3" s="72" t="s">
        <v>22</v>
      </c>
      <c r="X3" s="70" t="s">
        <v>20</v>
      </c>
      <c r="Y3" s="71" t="s">
        <v>21</v>
      </c>
      <c r="Z3" s="71" t="s">
        <v>38</v>
      </c>
      <c r="AA3" s="72" t="s">
        <v>22</v>
      </c>
    </row>
    <row r="4" spans="1:27" ht="15" thickBot="1">
      <c r="A4" s="3" t="s">
        <v>8</v>
      </c>
      <c r="B4" s="33">
        <v>1.1900000000000001E-3</v>
      </c>
      <c r="C4" s="226"/>
      <c r="D4" s="226" t="s">
        <v>26</v>
      </c>
      <c r="E4" s="223">
        <v>458.1</v>
      </c>
      <c r="F4" s="3" t="s">
        <v>8</v>
      </c>
      <c r="G4" s="177">
        <v>3.7627999999999999</v>
      </c>
      <c r="H4" s="178">
        <v>3.5831</v>
      </c>
      <c r="I4" s="178">
        <v>0.10829999999999999</v>
      </c>
      <c r="J4" s="178">
        <v>7.1400000000000005E-2</v>
      </c>
      <c r="K4" s="27"/>
      <c r="L4" s="67">
        <v>2015</v>
      </c>
      <c r="M4" s="10"/>
      <c r="N4" s="77" t="s">
        <v>26</v>
      </c>
      <c r="O4" s="54" cm="1">
        <f t="array" aca="1" ref="O4" ca="1">IF(INDIRECT(ADDRESS(ROW()*3-ROW($L$4)-ROW($F$4),COLUMN($E$2)))=0,"",INDIRECT(ADDRESS(ROW()*3-ROW($L$4)-ROW($F$4),COLUMN($E$2))))</f>
        <v>458.1</v>
      </c>
      <c r="P4" s="58" cm="1">
        <f t="array" aca="1" ref="P4" ca="1">IF(INDIRECT(ADDRESS(ROW()*3-ROW($L$4)-ROW($F$4),COLUMN(G$3)))=0,"",INDIRECT(ADDRESS(ROW()*3-ROW($L$4)-ROW($F$4),COLUMN(G$3))))</f>
        <v>3.7627999999999999</v>
      </c>
      <c r="Q4" s="58" cm="1">
        <f t="array" aca="1" ref="Q4" ca="1">IF(INDIRECT(ADDRESS(ROW()*3-ROW($L$4)-ROW($F$4),COLUMN(H$3)))=0,"",INDIRECT(ADDRESS(ROW()*3-ROW($L$4)-ROW($F$4),COLUMN(H$3))))</f>
        <v>3.5831</v>
      </c>
      <c r="R4" s="58" cm="1">
        <f t="array" aca="1" ref="R4" ca="1">IF(INDIRECT(ADDRESS(ROW()*3-ROW($L$4)-ROW($F$4),COLUMN(I$3)))=0,"",INDIRECT(ADDRESS(ROW()*3-ROW($L$4)-ROW($F$4),COLUMN(I$3))))</f>
        <v>0.10829999999999999</v>
      </c>
      <c r="S4" s="58" cm="1">
        <f t="array" aca="1" ref="S4" ca="1">IF(INDIRECT(ADDRESS(ROW()*3-ROW($L$4)-ROW($F$4),COLUMN(J$3)))=0,"",INDIRECT(ADDRESS(ROW()*3-ROW($L$4)-ROW($F$4),COLUMN(J$3))))</f>
        <v>7.1400000000000005E-2</v>
      </c>
      <c r="T4" s="124" cm="1">
        <f t="array" aca="1" ref="T4" ca="1">IF(INDIRECT(ADDRESS(ROW()*3-ROW($L$4)-ROW($F$4)+1,COLUMN(G$3)))=0,"",INDIRECT(ADDRESS(ROW()*3-ROW($L$4)-ROW($F$4)+1,COLUMN(G$3))))</f>
        <v>3.7627999999999999</v>
      </c>
      <c r="U4" s="124" cm="1">
        <f t="array" aca="1" ref="U4" ca="1">IF(INDIRECT(ADDRESS(ROW()*3-ROW($L$4)-ROW($F$4)+1,COLUMN(H$3)))=0,"",INDIRECT(ADDRESS(ROW()*3-ROW($L$4)-ROW($F$4)+1,COLUMN(H$3))))</f>
        <v>3.5831</v>
      </c>
      <c r="V4" s="124" cm="1">
        <f t="array" aca="1" ref="V4" ca="1">IF(INDIRECT(ADDRESS(ROW()*3-ROW($L$4)-ROW($F$4)+1,COLUMN(I$3)))=0,"",INDIRECT(ADDRESS(ROW()*3-ROW($L$4)-ROW($F$4)+1,COLUMN(I$3))))</f>
        <v>0.10829999999999999</v>
      </c>
      <c r="W4" s="124" cm="1">
        <f t="array" aca="1" ref="W4" ca="1">IF(INDIRECT(ADDRESS(ROW()*3-ROW($L$4)-ROW($F$4)+1,COLUMN(J$3)))=0,"",INDIRECT(ADDRESS(ROW()*3-ROW($L$4)-ROW($F$4)+1,COLUMN(J$3))))</f>
        <v>7.1400000000000005E-2</v>
      </c>
      <c r="X4" s="58" cm="1">
        <f t="array" aca="1" ref="X4" ca="1">IF(INDIRECT(ADDRESS(ROW()*3-ROW($L$4)-ROW($F$4),COLUMN(G$3)))=0,"",INDIRECT(ADDRESS(ROW()*3-ROW($L$4)-ROW($F$4)+2,COLUMN(G$3))))</f>
        <v>3.7627999999999999</v>
      </c>
      <c r="Y4" s="58" cm="1">
        <f t="array" aca="1" ref="Y4" ca="1">IF(INDIRECT(ADDRESS(ROW()*3-ROW($L$4)-ROW($F$4),COLUMN(H$3)))=0,"",INDIRECT(ADDRESS(ROW()*3-ROW($L$4)-ROW($F$4)+2,COLUMN(H$3))))</f>
        <v>3.5831</v>
      </c>
      <c r="Z4" s="58" cm="1">
        <f t="array" aca="1" ref="Z4" ca="1">IF(INDIRECT(ADDRESS(ROW()*3-ROW($L$4)-ROW($F$4),COLUMN(I$3)))=0,"",INDIRECT(ADDRESS(ROW()*3-ROW($L$4)-ROW($F$4)+2,COLUMN(I$3))))</f>
        <v>0.10829999999999999</v>
      </c>
      <c r="AA4" s="58" cm="1">
        <f t="array" aca="1" ref="AA4" ca="1">IF(INDIRECT(ADDRESS(ROW()*3-ROW($L$4)-ROW($F$4),COLUMN(J$3)))=0,"",INDIRECT(ADDRESS(ROW()*3-ROW($L$4)-ROW($F$4)+2,COLUMN(J$3))))</f>
        <v>7.1400000000000005E-2</v>
      </c>
    </row>
    <row r="5" spans="1:27" ht="15" thickBot="1">
      <c r="A5" s="3" t="s">
        <v>9</v>
      </c>
      <c r="B5" s="33">
        <v>1.1900000000000001E-3</v>
      </c>
      <c r="C5" s="227"/>
      <c r="D5" s="227"/>
      <c r="E5" s="224"/>
      <c r="F5" s="3" t="s">
        <v>9</v>
      </c>
      <c r="G5" s="177">
        <v>3.7627999999999999</v>
      </c>
      <c r="H5" s="178">
        <v>3.5831</v>
      </c>
      <c r="I5" s="178">
        <v>0.10829999999999999</v>
      </c>
      <c r="J5" s="178">
        <v>7.1400000000000005E-2</v>
      </c>
      <c r="K5" s="27"/>
      <c r="L5" s="67">
        <v>2015</v>
      </c>
      <c r="M5" s="10" t="s">
        <v>26</v>
      </c>
      <c r="N5" s="77" t="s">
        <v>27</v>
      </c>
      <c r="O5" s="54" cm="1">
        <f t="array" aca="1" ref="O5" ca="1">IF(INDIRECT(ADDRESS(ROW()*3-ROW($L$4)-ROW($F$4),COLUMN($E$2)))=0,"",INDIRECT(ADDRESS(ROW()*3-ROW($L$4)-ROW($F$4),COLUMN($E$2))))</f>
        <v>405.95</v>
      </c>
      <c r="P5" s="58" cm="1">
        <f t="array" aca="1" ref="P5" ca="1">IF(INDIRECT(ADDRESS(ROW()*3-ROW($L$4)-ROW($F$4),COLUMN(G$3)))=0,"",INDIRECT(ADDRESS(ROW()*3-ROW($L$4)-ROW($F$4),COLUMN(G$3))))</f>
        <v>2.5215999999999998</v>
      </c>
      <c r="Q5" s="58" cm="1">
        <f t="array" aca="1" ref="Q5" ca="1">IF(INDIRECT(ADDRESS(ROW()*3-ROW($L$4)-ROW($F$4),COLUMN(H$3)))=0,"",INDIRECT(ADDRESS(ROW()*3-ROW($L$4)-ROW($F$4),COLUMN(H$3))))</f>
        <v>2.3395000000000001</v>
      </c>
      <c r="R5" s="58" cm="1">
        <f t="array" aca="1" ref="R5" ca="1">IF(INDIRECT(ADDRESS(ROW()*3-ROW($L$4)-ROW($F$4),COLUMN(I$3)))=0,"",INDIRECT(ADDRESS(ROW()*3-ROW($L$4)-ROW($F$4),COLUMN(I$3))))</f>
        <v>9.7600000000000006E-2</v>
      </c>
      <c r="S5" s="58" cm="1">
        <f t="array" aca="1" ref="S5" ca="1">IF(INDIRECT(ADDRESS(ROW()*3-ROW($L$4)-ROW($F$4),COLUMN(J$3)))=0,"",INDIRECT(ADDRESS(ROW()*3-ROW($L$4)-ROW($F$4),COLUMN(J$3))))</f>
        <v>8.4500000000000006E-2</v>
      </c>
      <c r="T5" s="124" cm="1">
        <f t="array" aca="1" ref="T5" ca="1">IF(INDIRECT(ADDRESS(ROW()*3-ROW($L$4)-ROW($F$4)+1,COLUMN(G$3)))=0,"",INDIRECT(ADDRESS(ROW()*3-ROW($L$4)-ROW($F$4)+1,COLUMN(G$3))))</f>
        <v>2.5215999999999998</v>
      </c>
      <c r="U5" s="124" cm="1">
        <f t="array" aca="1" ref="U5" ca="1">IF(INDIRECT(ADDRESS(ROW()*3-ROW($L$4)-ROW($F$4)+1,COLUMN(H$3)))=0,"",INDIRECT(ADDRESS(ROW()*3-ROW($L$4)-ROW($F$4)+1,COLUMN(H$3))))</f>
        <v>2.3395000000000001</v>
      </c>
      <c r="V5" s="124" cm="1">
        <f t="array" aca="1" ref="V5" ca="1">IF(INDIRECT(ADDRESS(ROW()*3-ROW($L$4)-ROW($F$4)+1,COLUMN(I$3)))=0,"",INDIRECT(ADDRESS(ROW()*3-ROW($L$4)-ROW($F$4)+1,COLUMN(I$3))))</f>
        <v>9.7600000000000006E-2</v>
      </c>
      <c r="W5" s="124" cm="1">
        <f t="array" aca="1" ref="W5" ca="1">IF(INDIRECT(ADDRESS(ROW()*3-ROW($L$4)-ROW($F$4)+1,COLUMN(J$3)))=0,"",INDIRECT(ADDRESS(ROW()*3-ROW($L$4)-ROW($F$4)+1,COLUMN(J$3))))</f>
        <v>8.4500000000000006E-2</v>
      </c>
      <c r="X5" s="58" cm="1">
        <f t="array" aca="1" ref="X5" ca="1">IF(INDIRECT(ADDRESS(ROW()*3-ROW($L$4)-ROW($F$4),COLUMN(G$3)))=0,"",INDIRECT(ADDRESS(ROW()*3-ROW($L$4)-ROW($F$4)+2,COLUMN(G$3))))</f>
        <v>2.5215999999999998</v>
      </c>
      <c r="Y5" s="58" cm="1">
        <f t="array" aca="1" ref="Y5" ca="1">IF(INDIRECT(ADDRESS(ROW()*3-ROW($L$4)-ROW($F$4),COLUMN(H$3)))=0,"",INDIRECT(ADDRESS(ROW()*3-ROW($L$4)-ROW($F$4)+2,COLUMN(H$3))))</f>
        <v>2.3395000000000001</v>
      </c>
      <c r="Z5" s="58" cm="1">
        <f t="array" aca="1" ref="Z5" ca="1">IF(INDIRECT(ADDRESS(ROW()*3-ROW($L$4)-ROW($F$4),COLUMN(I$3)))=0,"",INDIRECT(ADDRESS(ROW()*3-ROW($L$4)-ROW($F$4)+2,COLUMN(I$3))))</f>
        <v>9.7600000000000006E-2</v>
      </c>
      <c r="AA5" s="58" cm="1">
        <f t="array" aca="1" ref="AA5" ca="1">IF(INDIRECT(ADDRESS(ROW()*3-ROW($L$4)-ROW($F$4),COLUMN(J$3)))=0,"",INDIRECT(ADDRESS(ROW()*3-ROW($L$4)-ROW($F$4)+2,COLUMN(J$3))))</f>
        <v>8.4500000000000006E-2</v>
      </c>
    </row>
    <row r="6" spans="1:27" ht="15" thickBot="1">
      <c r="A6" s="3" t="s">
        <v>10</v>
      </c>
      <c r="B6" s="33">
        <v>1.1900000000000001E-3</v>
      </c>
      <c r="C6" s="228"/>
      <c r="D6" s="228"/>
      <c r="E6" s="225"/>
      <c r="F6" s="3" t="s">
        <v>10</v>
      </c>
      <c r="G6" s="177">
        <v>3.7627999999999999</v>
      </c>
      <c r="H6" s="178">
        <v>3.5831</v>
      </c>
      <c r="I6" s="178">
        <v>0.10829999999999999</v>
      </c>
      <c r="J6" s="178">
        <v>7.1400000000000005E-2</v>
      </c>
      <c r="K6" s="27"/>
      <c r="L6" s="67">
        <v>2015</v>
      </c>
      <c r="M6" s="10" t="s">
        <v>27</v>
      </c>
      <c r="N6" s="77" t="s">
        <v>28</v>
      </c>
      <c r="O6" s="54" cm="1">
        <f t="array" aca="1" ref="O6" ca="1">IF(INDIRECT(ADDRESS(ROW()*3-ROW($L$4)-ROW($F$4),COLUMN($E$2)))=0,"",INDIRECT(ADDRESS(ROW()*3-ROW($L$4)-ROW($F$4),COLUMN($E$2))))</f>
        <v>348.65</v>
      </c>
      <c r="P6" s="58" cm="1">
        <f t="array" aca="1" ref="P6" ca="1">IF(INDIRECT(ADDRESS(ROW()*3-ROW($L$4)-ROW($F$4),COLUMN(G$3)))=0,"",INDIRECT(ADDRESS(ROW()*3-ROW($L$4)-ROW($F$4),COLUMN(G$3))))</f>
        <v>1.1578999999999999</v>
      </c>
      <c r="Q6" s="58" cm="1">
        <f t="array" aca="1" ref="Q6" ca="1">IF(INDIRECT(ADDRESS(ROW()*3-ROW($L$4)-ROW($F$4),COLUMN(H$3)))=0,"",INDIRECT(ADDRESS(ROW()*3-ROW($L$4)-ROW($F$4),COLUMN(H$3))))</f>
        <v>0.94009999999999994</v>
      </c>
      <c r="R6" s="58" cm="1">
        <f t="array" aca="1" ref="R6" ca="1">IF(INDIRECT(ADDRESS(ROW()*3-ROW($L$4)-ROW($F$4),COLUMN(I$3)))=0,"",INDIRECT(ADDRESS(ROW()*3-ROW($L$4)-ROW($F$4),COLUMN(I$3))))</f>
        <v>0.13689999999999999</v>
      </c>
      <c r="S6" s="58" cm="1">
        <f t="array" aca="1" ref="S6" ca="1">IF(INDIRECT(ADDRESS(ROW()*3-ROW($L$4)-ROW($F$4),COLUMN(J$3)))=0,"",INDIRECT(ADDRESS(ROW()*3-ROW($L$4)-ROW($F$4),COLUMN(J$3))))</f>
        <v>8.09E-2</v>
      </c>
      <c r="T6" s="124" cm="1">
        <f t="array" aca="1" ref="T6" ca="1">IF(INDIRECT(ADDRESS(ROW()*3-ROW($L$4)-ROW($F$4)+1,COLUMN(G$3)))=0,"",INDIRECT(ADDRESS(ROW()*3-ROW($L$4)-ROW($F$4)+1,COLUMN(G$3))))</f>
        <v>1.1578999999999999</v>
      </c>
      <c r="U6" s="124" cm="1">
        <f t="array" aca="1" ref="U6" ca="1">IF(INDIRECT(ADDRESS(ROW()*3-ROW($L$4)-ROW($F$4)+1,COLUMN(H$3)))=0,"",INDIRECT(ADDRESS(ROW()*3-ROW($L$4)-ROW($F$4)+1,COLUMN(H$3))))</f>
        <v>0.94009999999999994</v>
      </c>
      <c r="V6" s="124" cm="1">
        <f t="array" aca="1" ref="V6" ca="1">IF(INDIRECT(ADDRESS(ROW()*3-ROW($L$4)-ROW($F$4)+1,COLUMN(I$3)))=0,"",INDIRECT(ADDRESS(ROW()*3-ROW($L$4)-ROW($F$4)+1,COLUMN(I$3))))</f>
        <v>0.13689999999999999</v>
      </c>
      <c r="W6" s="124" cm="1">
        <f t="array" aca="1" ref="W6" ca="1">IF(INDIRECT(ADDRESS(ROW()*3-ROW($L$4)-ROW($F$4)+1,COLUMN(J$3)))=0,"",INDIRECT(ADDRESS(ROW()*3-ROW($L$4)-ROW($F$4)+1,COLUMN(J$3))))</f>
        <v>8.09E-2</v>
      </c>
      <c r="X6" s="58" cm="1">
        <f t="array" aca="1" ref="X6" ca="1">IF(INDIRECT(ADDRESS(ROW()*3-ROW($L$4)-ROW($F$4),COLUMN(G$3)))=0,"",INDIRECT(ADDRESS(ROW()*3-ROW($L$4)-ROW($F$4)+2,COLUMN(G$3))))</f>
        <v>1.1578999999999999</v>
      </c>
      <c r="Y6" s="58" cm="1">
        <f t="array" aca="1" ref="Y6" ca="1">IF(INDIRECT(ADDRESS(ROW()*3-ROW($L$4)-ROW($F$4),COLUMN(H$3)))=0,"",INDIRECT(ADDRESS(ROW()*3-ROW($L$4)-ROW($F$4)+2,COLUMN(H$3))))</f>
        <v>0.94009999999999994</v>
      </c>
      <c r="Z6" s="58" cm="1">
        <f t="array" aca="1" ref="Z6" ca="1">IF(INDIRECT(ADDRESS(ROW()*3-ROW($L$4)-ROW($F$4),COLUMN(I$3)))=0,"",INDIRECT(ADDRESS(ROW()*3-ROW($L$4)-ROW($F$4)+2,COLUMN(I$3))))</f>
        <v>0.13689999999999999</v>
      </c>
      <c r="AA6" s="58" cm="1">
        <f t="array" aca="1" ref="AA6" ca="1">IF(INDIRECT(ADDRESS(ROW()*3-ROW($L$4)-ROW($F$4),COLUMN(J$3)))=0,"",INDIRECT(ADDRESS(ROW()*3-ROW($L$4)-ROW($F$4)+2,COLUMN(J$3))))</f>
        <v>8.09E-2</v>
      </c>
    </row>
    <row r="7" spans="1:27" ht="15" thickBot="1">
      <c r="A7" s="3" t="s">
        <v>8</v>
      </c>
      <c r="B7" s="33">
        <v>1.1900000000000001E-3</v>
      </c>
      <c r="C7" s="226" t="s">
        <v>26</v>
      </c>
      <c r="D7" s="226" t="s">
        <v>27</v>
      </c>
      <c r="E7" s="223">
        <v>405.95</v>
      </c>
      <c r="F7" s="3" t="s">
        <v>8</v>
      </c>
      <c r="G7" s="177">
        <v>2.5215999999999998</v>
      </c>
      <c r="H7" s="178">
        <v>2.3395000000000001</v>
      </c>
      <c r="I7" s="178">
        <v>9.7600000000000006E-2</v>
      </c>
      <c r="J7" s="178">
        <v>8.4500000000000006E-2</v>
      </c>
      <c r="K7" s="27"/>
      <c r="L7" s="67">
        <v>2015</v>
      </c>
      <c r="M7" s="10" t="s">
        <v>28</v>
      </c>
      <c r="N7" s="77" t="s">
        <v>29</v>
      </c>
      <c r="O7" s="54" cm="1">
        <f t="array" aca="1" ref="O7" ca="1">IF(INDIRECT(ADDRESS(ROW()*3-ROW($L$4)-ROW($F$4),COLUMN($E$2)))=0,"",INDIRECT(ADDRESS(ROW()*3-ROW($L$4)-ROW($F$4),COLUMN($E$2))))</f>
        <v>340.5</v>
      </c>
      <c r="P7" s="58" cm="1">
        <f t="array" aca="1" ref="P7" ca="1">IF(INDIRECT(ADDRESS(ROW()*3-ROW($L$4)-ROW($F$4),COLUMN(G$3)))=0,"",INDIRECT(ADDRESS(ROW()*3-ROW($L$4)-ROW($F$4),COLUMN(G$3))))</f>
        <v>0.96389999999999998</v>
      </c>
      <c r="Q7" s="58" cm="1">
        <f t="array" aca="1" ref="Q7" ca="1">IF(INDIRECT(ADDRESS(ROW()*3-ROW($L$4)-ROW($F$4),COLUMN(H$3)))=0,"",INDIRECT(ADDRESS(ROW()*3-ROW($L$4)-ROW($F$4),COLUMN(H$3))))</f>
        <v>0.74139999999999995</v>
      </c>
      <c r="R7" s="58" cm="1">
        <f t="array" aca="1" ref="R7" ca="1">IF(INDIRECT(ADDRESS(ROW()*3-ROW($L$4)-ROW($F$4),COLUMN(I$3)))=0,"",INDIRECT(ADDRESS(ROW()*3-ROW($L$4)-ROW($F$4),COLUMN(I$3))))</f>
        <v>0.15590000000000001</v>
      </c>
      <c r="S7" s="58" cm="1">
        <f t="array" aca="1" ref="S7" ca="1">IF(INDIRECT(ADDRESS(ROW()*3-ROW($L$4)-ROW($F$4),COLUMN(J$3)))=0,"",INDIRECT(ADDRESS(ROW()*3-ROW($L$4)-ROW($F$4),COLUMN(J$3))))</f>
        <v>6.6600000000000006E-2</v>
      </c>
      <c r="T7" s="124" cm="1">
        <f t="array" aca="1" ref="T7" ca="1">IF(INDIRECT(ADDRESS(ROW()*3-ROW($L$4)-ROW($F$4)+1,COLUMN(G$3)))=0,"",INDIRECT(ADDRESS(ROW()*3-ROW($L$4)-ROW($F$4)+1,COLUMN(G$3))))</f>
        <v>0.96389999999999998</v>
      </c>
      <c r="U7" s="124" cm="1">
        <f t="array" aca="1" ref="U7" ca="1">IF(INDIRECT(ADDRESS(ROW()*3-ROW($L$4)-ROW($F$4)+1,COLUMN(H$3)))=0,"",INDIRECT(ADDRESS(ROW()*3-ROW($L$4)-ROW($F$4)+1,COLUMN(H$3))))</f>
        <v>0.74139999999999995</v>
      </c>
      <c r="V7" s="124" cm="1">
        <f t="array" aca="1" ref="V7" ca="1">IF(INDIRECT(ADDRESS(ROW()*3-ROW($L$4)-ROW($F$4)+1,COLUMN(I$3)))=0,"",INDIRECT(ADDRESS(ROW()*3-ROW($L$4)-ROW($F$4)+1,COLUMN(I$3))))</f>
        <v>0.15590000000000001</v>
      </c>
      <c r="W7" s="124" cm="1">
        <f t="array" aca="1" ref="W7" ca="1">IF(INDIRECT(ADDRESS(ROW()*3-ROW($L$4)-ROW($F$4)+1,COLUMN(J$3)))=0,"",INDIRECT(ADDRESS(ROW()*3-ROW($L$4)-ROW($F$4)+1,COLUMN(J$3))))</f>
        <v>6.6600000000000006E-2</v>
      </c>
      <c r="X7" s="58" cm="1">
        <f t="array" aca="1" ref="X7" ca="1">IF(INDIRECT(ADDRESS(ROW()*3-ROW($L$4)-ROW($F$4),COLUMN(G$3)))=0,"",INDIRECT(ADDRESS(ROW()*3-ROW($L$4)-ROW($F$4)+2,COLUMN(G$3))))</f>
        <v>0.96389999999999998</v>
      </c>
      <c r="Y7" s="58" cm="1">
        <f t="array" aca="1" ref="Y7" ca="1">IF(INDIRECT(ADDRESS(ROW()*3-ROW($L$4)-ROW($F$4),COLUMN(H$3)))=0,"",INDIRECT(ADDRESS(ROW()*3-ROW($L$4)-ROW($F$4)+2,COLUMN(H$3))))</f>
        <v>0.74139999999999995</v>
      </c>
      <c r="Z7" s="58" cm="1">
        <f t="array" aca="1" ref="Z7" ca="1">IF(INDIRECT(ADDRESS(ROW()*3-ROW($L$4)-ROW($F$4),COLUMN(I$3)))=0,"",INDIRECT(ADDRESS(ROW()*3-ROW($L$4)-ROW($F$4)+2,COLUMN(I$3))))</f>
        <v>0.15590000000000001</v>
      </c>
      <c r="AA7" s="58" cm="1">
        <f t="array" aca="1" ref="AA7" ca="1">IF(INDIRECT(ADDRESS(ROW()*3-ROW($L$4)-ROW($F$4),COLUMN(J$3)))=0,"",INDIRECT(ADDRESS(ROW()*3-ROW($L$4)-ROW($F$4)+2,COLUMN(J$3))))</f>
        <v>6.6600000000000006E-2</v>
      </c>
    </row>
    <row r="8" spans="1:27" ht="15" thickBot="1">
      <c r="A8" s="3" t="s">
        <v>9</v>
      </c>
      <c r="B8" s="33">
        <v>1.1900000000000001E-3</v>
      </c>
      <c r="C8" s="227"/>
      <c r="D8" s="227"/>
      <c r="E8" s="224"/>
      <c r="F8" s="3" t="s">
        <v>9</v>
      </c>
      <c r="G8" s="177">
        <v>2.5215999999999998</v>
      </c>
      <c r="H8" s="178">
        <v>2.3395000000000001</v>
      </c>
      <c r="I8" s="178">
        <v>9.7600000000000006E-2</v>
      </c>
      <c r="J8" s="178">
        <v>8.4500000000000006E-2</v>
      </c>
      <c r="K8" s="27"/>
      <c r="L8" s="67">
        <v>2015</v>
      </c>
      <c r="M8" s="10" t="s">
        <v>29</v>
      </c>
      <c r="N8" s="77" t="s">
        <v>30</v>
      </c>
      <c r="O8" s="54" cm="1">
        <f t="array" aca="1" ref="O8" ca="1">IF(INDIRECT(ADDRESS(ROW()*3-ROW($L$4)-ROW($F$4),COLUMN($E$2)))=0,"",INDIRECT(ADDRESS(ROW()*3-ROW($L$4)-ROW($F$4),COLUMN($E$2))))</f>
        <v>327.35000000000002</v>
      </c>
      <c r="P8" s="58" cm="1">
        <f t="array" aca="1" ref="P8" ca="1">IF(INDIRECT(ADDRESS(ROW()*3-ROW($L$4)-ROW($F$4),COLUMN(G$3)))=0,"",INDIRECT(ADDRESS(ROW()*3-ROW($L$4)-ROW($F$4),COLUMN(G$3))))</f>
        <v>0.65090000000000003</v>
      </c>
      <c r="Q8" s="58" cm="1">
        <f t="array" aca="1" ref="Q8" ca="1">IF(INDIRECT(ADDRESS(ROW()*3-ROW($L$4)-ROW($F$4),COLUMN(H$3)))=0,"",INDIRECT(ADDRESS(ROW()*3-ROW($L$4)-ROW($F$4),COLUMN(H$3))))</f>
        <v>0.42120000000000007</v>
      </c>
      <c r="R8" s="58" cm="1">
        <f t="array" aca="1" ref="R8" ca="1">IF(INDIRECT(ADDRESS(ROW()*3-ROW($L$4)-ROW($F$4),COLUMN(I$3)))=0,"",INDIRECT(ADDRESS(ROW()*3-ROW($L$4)-ROW($F$4),COLUMN(I$3))))</f>
        <v>0.1595</v>
      </c>
      <c r="S8" s="58" cm="1">
        <f t="array" aca="1" ref="S8" ca="1">IF(INDIRECT(ADDRESS(ROW()*3-ROW($L$4)-ROW($F$4),COLUMN(J$3)))=0,"",INDIRECT(ADDRESS(ROW()*3-ROW($L$4)-ROW($F$4),COLUMN(J$3))))</f>
        <v>7.0199999999999999E-2</v>
      </c>
      <c r="T8" s="124" cm="1">
        <f t="array" aca="1" ref="T8" ca="1">IF(INDIRECT(ADDRESS(ROW()*3-ROW($L$4)-ROW($F$4)+1,COLUMN(G$3)))=0,"",INDIRECT(ADDRESS(ROW()*3-ROW($L$4)-ROW($F$4)+1,COLUMN(G$3))))</f>
        <v>0.65090000000000003</v>
      </c>
      <c r="U8" s="124" cm="1">
        <f t="array" aca="1" ref="U8" ca="1">IF(INDIRECT(ADDRESS(ROW()*3-ROW($L$4)-ROW($F$4)+1,COLUMN(H$3)))=0,"",INDIRECT(ADDRESS(ROW()*3-ROW($L$4)-ROW($F$4)+1,COLUMN(H$3))))</f>
        <v>0.42120000000000007</v>
      </c>
      <c r="V8" s="124" cm="1">
        <f t="array" aca="1" ref="V8" ca="1">IF(INDIRECT(ADDRESS(ROW()*3-ROW($L$4)-ROW($F$4)+1,COLUMN(I$3)))=0,"",INDIRECT(ADDRESS(ROW()*3-ROW($L$4)-ROW($F$4)+1,COLUMN(I$3))))</f>
        <v>0.1595</v>
      </c>
      <c r="W8" s="124" cm="1">
        <f t="array" aca="1" ref="W8" ca="1">IF(INDIRECT(ADDRESS(ROW()*3-ROW($L$4)-ROW($F$4)+1,COLUMN(J$3)))=0,"",INDIRECT(ADDRESS(ROW()*3-ROW($L$4)-ROW($F$4)+1,COLUMN(J$3))))</f>
        <v>7.0199999999999999E-2</v>
      </c>
      <c r="X8" s="58" cm="1">
        <f t="array" aca="1" ref="X8" ca="1">IF(INDIRECT(ADDRESS(ROW()*3-ROW($L$4)-ROW($F$4),COLUMN(G$3)))=0,"",INDIRECT(ADDRESS(ROW()*3-ROW($L$4)-ROW($F$4)+2,COLUMN(G$3))))</f>
        <v>0.65090000000000003</v>
      </c>
      <c r="Y8" s="58" cm="1">
        <f t="array" aca="1" ref="Y8" ca="1">IF(INDIRECT(ADDRESS(ROW()*3-ROW($L$4)-ROW($F$4),COLUMN(H$3)))=0,"",INDIRECT(ADDRESS(ROW()*3-ROW($L$4)-ROW($F$4)+2,COLUMN(H$3))))</f>
        <v>0.42120000000000007</v>
      </c>
      <c r="Z8" s="58" cm="1">
        <f t="array" aca="1" ref="Z8" ca="1">IF(INDIRECT(ADDRESS(ROW()*3-ROW($L$4)-ROW($F$4),COLUMN(I$3)))=0,"",INDIRECT(ADDRESS(ROW()*3-ROW($L$4)-ROW($F$4)+2,COLUMN(I$3))))</f>
        <v>0.1595</v>
      </c>
      <c r="AA8" s="58" cm="1">
        <f t="array" aca="1" ref="AA8" ca="1">IF(INDIRECT(ADDRESS(ROW()*3-ROW($L$4)-ROW($F$4),COLUMN(J$3)))=0,"",INDIRECT(ADDRESS(ROW()*3-ROW($L$4)-ROW($F$4)+2,COLUMN(J$3))))</f>
        <v>7.0199999999999999E-2</v>
      </c>
    </row>
    <row r="9" spans="1:27" ht="15" thickBot="1">
      <c r="A9" s="3" t="s">
        <v>10</v>
      </c>
      <c r="B9" s="33">
        <v>1.1900000000000001E-3</v>
      </c>
      <c r="C9" s="228"/>
      <c r="D9" s="228"/>
      <c r="E9" s="225"/>
      <c r="F9" s="3" t="s">
        <v>10</v>
      </c>
      <c r="G9" s="177">
        <v>2.5215999999999998</v>
      </c>
      <c r="H9" s="178">
        <v>2.3395000000000001</v>
      </c>
      <c r="I9" s="178">
        <v>9.7600000000000006E-2</v>
      </c>
      <c r="J9" s="178">
        <v>8.4500000000000006E-2</v>
      </c>
      <c r="K9" s="27"/>
      <c r="L9" s="67">
        <v>2015</v>
      </c>
      <c r="M9" s="10" t="s">
        <v>30</v>
      </c>
      <c r="N9" s="77" t="s">
        <v>31</v>
      </c>
      <c r="O9" s="54" cm="1">
        <f t="array" aca="1" ref="O9" ca="1">IF(INDIRECT(ADDRESS(ROW()*3-ROW($L$4)-ROW($F$4),COLUMN($E$2)))=0,"",INDIRECT(ADDRESS(ROW()*3-ROW($L$4)-ROW($F$4),COLUMN($E$2))))</f>
        <v>320.2</v>
      </c>
      <c r="P9" s="58" cm="1">
        <f t="array" aca="1" ref="P9" ca="1">IF(INDIRECT(ADDRESS(ROW()*3-ROW($L$4)-ROW($F$4),COLUMN(G$3)))=0,"",INDIRECT(ADDRESS(ROW()*3-ROW($L$4)-ROW($F$4),COLUMN(G$3))))</f>
        <v>0.48080000000000001</v>
      </c>
      <c r="Q9" s="58" cm="1">
        <f t="array" aca="1" ref="Q9" ca="1">IF(INDIRECT(ADDRESS(ROW()*3-ROW($L$4)-ROW($F$4),COLUMN(H$3)))=0,"",INDIRECT(ADDRESS(ROW()*3-ROW($L$4)-ROW($F$4),COLUMN(H$3))))</f>
        <v>0.26190000000000002</v>
      </c>
      <c r="R9" s="58" cm="1">
        <f t="array" aca="1" ref="R9" ca="1">IF(INDIRECT(ADDRESS(ROW()*3-ROW($L$4)-ROW($F$4),COLUMN(I$3)))=0,"",INDIRECT(ADDRESS(ROW()*3-ROW($L$4)-ROW($F$4),COLUMN(I$3))))</f>
        <v>0.17369999999999999</v>
      </c>
      <c r="S9" s="58" cm="1">
        <f t="array" aca="1" ref="S9" ca="1">IF(INDIRECT(ADDRESS(ROW()*3-ROW($L$4)-ROW($F$4),COLUMN(J$3)))=0,"",INDIRECT(ADDRESS(ROW()*3-ROW($L$4)-ROW($F$4),COLUMN(J$3))))</f>
        <v>4.5199999999999997E-2</v>
      </c>
      <c r="T9" s="124" cm="1">
        <f t="array" aca="1" ref="T9" ca="1">IF(INDIRECT(ADDRESS(ROW()*3-ROW($L$4)-ROW($F$4)+1,COLUMN(G$3)))=0,"",INDIRECT(ADDRESS(ROW()*3-ROW($L$4)-ROW($F$4)+1,COLUMN(G$3))))</f>
        <v>0.48080000000000001</v>
      </c>
      <c r="U9" s="124" cm="1">
        <f t="array" aca="1" ref="U9" ca="1">IF(INDIRECT(ADDRESS(ROW()*3-ROW($L$4)-ROW($F$4)+1,COLUMN(H$3)))=0,"",INDIRECT(ADDRESS(ROW()*3-ROW($L$4)-ROW($F$4)+1,COLUMN(H$3))))</f>
        <v>0.26190000000000002</v>
      </c>
      <c r="V9" s="124" cm="1">
        <f t="array" aca="1" ref="V9" ca="1">IF(INDIRECT(ADDRESS(ROW()*3-ROW($L$4)-ROW($F$4)+1,COLUMN(I$3)))=0,"",INDIRECT(ADDRESS(ROW()*3-ROW($L$4)-ROW($F$4)+1,COLUMN(I$3))))</f>
        <v>0.17369999999999999</v>
      </c>
      <c r="W9" s="124" cm="1">
        <f t="array" aca="1" ref="W9" ca="1">IF(INDIRECT(ADDRESS(ROW()*3-ROW($L$4)-ROW($F$4)+1,COLUMN(J$3)))=0,"",INDIRECT(ADDRESS(ROW()*3-ROW($L$4)-ROW($F$4)+1,COLUMN(J$3))))</f>
        <v>4.5199999999999997E-2</v>
      </c>
      <c r="X9" s="58" cm="1">
        <f t="array" aca="1" ref="X9" ca="1">IF(INDIRECT(ADDRESS(ROW()*3-ROW($L$4)-ROW($F$4),COLUMN(G$3)))=0,"",INDIRECT(ADDRESS(ROW()*3-ROW($L$4)-ROW($F$4)+2,COLUMN(G$3))))</f>
        <v>0.48080000000000001</v>
      </c>
      <c r="Y9" s="58" cm="1">
        <f t="array" aca="1" ref="Y9" ca="1">IF(INDIRECT(ADDRESS(ROW()*3-ROW($L$4)-ROW($F$4),COLUMN(H$3)))=0,"",INDIRECT(ADDRESS(ROW()*3-ROW($L$4)-ROW($F$4)+2,COLUMN(H$3))))</f>
        <v>0.26190000000000002</v>
      </c>
      <c r="Z9" s="58" cm="1">
        <f t="array" aca="1" ref="Z9" ca="1">IF(INDIRECT(ADDRESS(ROW()*3-ROW($L$4)-ROW($F$4),COLUMN(I$3)))=0,"",INDIRECT(ADDRESS(ROW()*3-ROW($L$4)-ROW($F$4)+2,COLUMN(I$3))))</f>
        <v>0.17369999999999999</v>
      </c>
      <c r="AA9" s="58" cm="1">
        <f t="array" aca="1" ref="AA9" ca="1">IF(INDIRECT(ADDRESS(ROW()*3-ROW($L$4)-ROW($F$4),COLUMN(J$3)))=0,"",INDIRECT(ADDRESS(ROW()*3-ROW($L$4)-ROW($F$4)+2,COLUMN(J$3))))</f>
        <v>4.5199999999999997E-2</v>
      </c>
    </row>
    <row r="10" spans="1:27" ht="15" thickBot="1">
      <c r="A10" s="3" t="s">
        <v>8</v>
      </c>
      <c r="B10" s="33">
        <v>1.1900000000000001E-3</v>
      </c>
      <c r="C10" s="226" t="s">
        <v>27</v>
      </c>
      <c r="D10" s="226" t="s">
        <v>28</v>
      </c>
      <c r="E10" s="223">
        <v>348.65</v>
      </c>
      <c r="F10" s="3" t="s">
        <v>8</v>
      </c>
      <c r="G10" s="177">
        <v>1.1578999999999999</v>
      </c>
      <c r="H10" s="178">
        <v>0.94009999999999994</v>
      </c>
      <c r="I10" s="178">
        <v>0.13689999999999999</v>
      </c>
      <c r="J10" s="178">
        <v>8.09E-2</v>
      </c>
      <c r="K10" s="27"/>
      <c r="L10" s="67">
        <v>2015</v>
      </c>
      <c r="M10" s="10" t="s">
        <v>31</v>
      </c>
      <c r="N10" s="77" t="s">
        <v>32</v>
      </c>
      <c r="O10" s="54" cm="1">
        <f t="array" aca="1" ref="O10" ca="1">IF(INDIRECT(ADDRESS(ROW()*3-ROW($L$4)-ROW($F$4),COLUMN($E$2)))=0,"",INDIRECT(ADDRESS(ROW()*3-ROW($L$4)-ROW($F$4),COLUMN($E$2))))</f>
        <v>333.4</v>
      </c>
      <c r="P10" s="58" cm="1">
        <f t="array" aca="1" ref="P10" ca="1">IF(INDIRECT(ADDRESS(ROW()*3-ROW($L$4)-ROW($F$4),COLUMN(G$3)))=0,"",INDIRECT(ADDRESS(ROW()*3-ROW($L$4)-ROW($F$4),COLUMN(G$3))))</f>
        <v>0.83499999999999996</v>
      </c>
      <c r="Q10" s="58" cm="1">
        <f t="array" aca="1" ref="Q10" ca="1">IF(INDIRECT(ADDRESS(ROW()*3-ROW($L$4)-ROW($F$4),COLUMN(H$3)))=0,"",INDIRECT(ADDRESS(ROW()*3-ROW($L$4)-ROW($F$4),COLUMN(H$3))))</f>
        <v>0.66500000000000004</v>
      </c>
      <c r="R10" s="58" cm="1">
        <f t="array" aca="1" ref="R10" ca="1">IF(INDIRECT(ADDRESS(ROW()*3-ROW($L$4)-ROW($F$4),COLUMN(I$3)))=0,"",INDIRECT(ADDRESS(ROW()*3-ROW($L$4)-ROW($F$4),COLUMN(I$3))))</f>
        <v>0.11</v>
      </c>
      <c r="S10" s="58" cm="1">
        <f t="array" aca="1" ref="S10" ca="1">IF(INDIRECT(ADDRESS(ROW()*3-ROW($L$4)-ROW($F$4),COLUMN(J$3)))=0,"",INDIRECT(ADDRESS(ROW()*3-ROW($L$4)-ROW($F$4),COLUMN(J$3))))</f>
        <v>0.06</v>
      </c>
      <c r="T10" s="124" cm="1">
        <f t="array" aca="1" ref="T10" ca="1">IF(INDIRECT(ADDRESS(ROW()*3-ROW($L$4)-ROW($F$4)+1,COLUMN(G$3)))=0,"",INDIRECT(ADDRESS(ROW()*3-ROW($L$4)-ROW($F$4)+1,COLUMN(G$3))))</f>
        <v>0.83499999999999996</v>
      </c>
      <c r="U10" s="124" cm="1">
        <f t="array" aca="1" ref="U10" ca="1">IF(INDIRECT(ADDRESS(ROW()*3-ROW($L$4)-ROW($F$4)+1,COLUMN(H$3)))=0,"",INDIRECT(ADDRESS(ROW()*3-ROW($L$4)-ROW($F$4)+1,COLUMN(H$3))))</f>
        <v>0.66500000000000004</v>
      </c>
      <c r="V10" s="124" cm="1">
        <f t="array" aca="1" ref="V10" ca="1">IF(INDIRECT(ADDRESS(ROW()*3-ROW($L$4)-ROW($F$4)+1,COLUMN(I$3)))=0,"",INDIRECT(ADDRESS(ROW()*3-ROW($L$4)-ROW($F$4)+1,COLUMN(I$3))))</f>
        <v>0.11</v>
      </c>
      <c r="W10" s="124" cm="1">
        <f t="array" aca="1" ref="W10" ca="1">IF(INDIRECT(ADDRESS(ROW()*3-ROW($L$4)-ROW($F$4)+1,COLUMN(J$3)))=0,"",INDIRECT(ADDRESS(ROW()*3-ROW($L$4)-ROW($F$4)+1,COLUMN(J$3))))</f>
        <v>0.06</v>
      </c>
      <c r="X10" s="58" cm="1">
        <f t="array" aca="1" ref="X10" ca="1">IF(INDIRECT(ADDRESS(ROW()*3-ROW($L$4)-ROW($F$4),COLUMN(G$3)))=0,"",INDIRECT(ADDRESS(ROW()*3-ROW($L$4)-ROW($F$4)+2,COLUMN(G$3))))</f>
        <v>0.83499999999999996</v>
      </c>
      <c r="Y10" s="58" cm="1">
        <f t="array" aca="1" ref="Y10" ca="1">IF(INDIRECT(ADDRESS(ROW()*3-ROW($L$4)-ROW($F$4),COLUMN(H$3)))=0,"",INDIRECT(ADDRESS(ROW()*3-ROW($L$4)-ROW($F$4)+2,COLUMN(H$3))))</f>
        <v>0.66500000000000004</v>
      </c>
      <c r="Z10" s="58" cm="1">
        <f t="array" aca="1" ref="Z10" ca="1">IF(INDIRECT(ADDRESS(ROW()*3-ROW($L$4)-ROW($F$4),COLUMN(I$3)))=0,"",INDIRECT(ADDRESS(ROW()*3-ROW($L$4)-ROW($F$4)+2,COLUMN(I$3))))</f>
        <v>0.11</v>
      </c>
      <c r="AA10" s="58" cm="1">
        <f t="array" aca="1" ref="AA10" ca="1">IF(INDIRECT(ADDRESS(ROW()*3-ROW($L$4)-ROW($F$4),COLUMN(J$3)))=0,"",INDIRECT(ADDRESS(ROW()*3-ROW($L$4)-ROW($F$4)+2,COLUMN(J$3))))</f>
        <v>0.06</v>
      </c>
    </row>
    <row r="11" spans="1:27" ht="15" thickBot="1">
      <c r="A11" s="3" t="s">
        <v>9</v>
      </c>
      <c r="B11" s="33">
        <v>1.1900000000000001E-3</v>
      </c>
      <c r="C11" s="227"/>
      <c r="D11" s="227"/>
      <c r="E11" s="224"/>
      <c r="F11" s="3" t="s">
        <v>9</v>
      </c>
      <c r="G11" s="177">
        <v>1.1578999999999999</v>
      </c>
      <c r="H11" s="178">
        <v>0.94009999999999994</v>
      </c>
      <c r="I11" s="178">
        <v>0.13689999999999999</v>
      </c>
      <c r="J11" s="178">
        <v>8.09E-2</v>
      </c>
      <c r="K11" s="27"/>
      <c r="L11" s="67">
        <v>2015</v>
      </c>
      <c r="M11" s="10" t="s">
        <v>32</v>
      </c>
      <c r="N11" s="77" t="s">
        <v>33</v>
      </c>
      <c r="O11" s="54" cm="1">
        <f t="array" aca="1" ref="O11" ca="1">IF(INDIRECT(ADDRESS(ROW()*3-ROW($L$4)-ROW($F$4),COLUMN($E$2)))=0,"",INDIRECT(ADDRESS(ROW()*3-ROW($L$4)-ROW($F$4),COLUMN($E$2))))</f>
        <v>329.8</v>
      </c>
      <c r="P11" s="58" cm="1">
        <f t="array" aca="1" ref="P11" ca="1">IF(INDIRECT(ADDRESS(ROW()*3-ROW($L$4)-ROW($F$4),COLUMN(G$3)))=0,"",INDIRECT(ADDRESS(ROW()*3-ROW($L$4)-ROW($F$4),COLUMN(G$3))))</f>
        <v>0.745</v>
      </c>
      <c r="Q11" s="58" cm="1">
        <f t="array" aca="1" ref="Q11" ca="1">IF(INDIRECT(ADDRESS(ROW()*3-ROW($L$4)-ROW($F$4),COLUMN(H$3)))=0,"",INDIRECT(ADDRESS(ROW()*3-ROW($L$4)-ROW($F$4),COLUMN(H$3))))</f>
        <v>0.57619999999999993</v>
      </c>
      <c r="R11" s="58" cm="1">
        <f t="array" aca="1" ref="R11" ca="1">IF(INDIRECT(ADDRESS(ROW()*3-ROW($L$4)-ROW($F$4),COLUMN(I$3)))=0,"",INDIRECT(ADDRESS(ROW()*3-ROW($L$4)-ROW($F$4),COLUMN(I$3))))</f>
        <v>0.1013</v>
      </c>
      <c r="S11" s="58" cm="1">
        <f t="array" aca="1" ref="S11" ca="1">IF(INDIRECT(ADDRESS(ROW()*3-ROW($L$4)-ROW($F$4),COLUMN(J$3)))=0,"",INDIRECT(ADDRESS(ROW()*3-ROW($L$4)-ROW($F$4),COLUMN(J$3))))</f>
        <v>6.7500000000000004E-2</v>
      </c>
      <c r="T11" s="124" cm="1">
        <f t="array" aca="1" ref="T11" ca="1">IF(INDIRECT(ADDRESS(ROW()*3-ROW($L$4)-ROW($F$4)+1,COLUMN(G$3)))=0,"",INDIRECT(ADDRESS(ROW()*3-ROW($L$4)-ROW($F$4)+1,COLUMN(G$3))))</f>
        <v>0.745</v>
      </c>
      <c r="U11" s="124" cm="1">
        <f t="array" aca="1" ref="U11" ca="1">IF(INDIRECT(ADDRESS(ROW()*3-ROW($L$4)-ROW($F$4)+1,COLUMN(H$3)))=0,"",INDIRECT(ADDRESS(ROW()*3-ROW($L$4)-ROW($F$4)+1,COLUMN(H$3))))</f>
        <v>0.57619999999999993</v>
      </c>
      <c r="V11" s="124" cm="1">
        <f t="array" aca="1" ref="V11" ca="1">IF(INDIRECT(ADDRESS(ROW()*3-ROW($L$4)-ROW($F$4)+1,COLUMN(I$3)))=0,"",INDIRECT(ADDRESS(ROW()*3-ROW($L$4)-ROW($F$4)+1,COLUMN(I$3))))</f>
        <v>0.1013</v>
      </c>
      <c r="W11" s="124" cm="1">
        <f t="array" aca="1" ref="W11" ca="1">IF(INDIRECT(ADDRESS(ROW()*3-ROW($L$4)-ROW($F$4)+1,COLUMN(J$3)))=0,"",INDIRECT(ADDRESS(ROW()*3-ROW($L$4)-ROW($F$4)+1,COLUMN(J$3))))</f>
        <v>6.7500000000000004E-2</v>
      </c>
      <c r="X11" s="58" cm="1">
        <f t="array" aca="1" ref="X11" ca="1">IF(INDIRECT(ADDRESS(ROW()*3-ROW($L$4)-ROW($F$4),COLUMN(G$3)))=0,"",INDIRECT(ADDRESS(ROW()*3-ROW($L$4)-ROW($F$4)+2,COLUMN(G$3))))</f>
        <v>0.745</v>
      </c>
      <c r="Y11" s="58" cm="1">
        <f t="array" aca="1" ref="Y11" ca="1">IF(INDIRECT(ADDRESS(ROW()*3-ROW($L$4)-ROW($F$4),COLUMN(H$3)))=0,"",INDIRECT(ADDRESS(ROW()*3-ROW($L$4)-ROW($F$4)+2,COLUMN(H$3))))</f>
        <v>0.57619999999999993</v>
      </c>
      <c r="Z11" s="58" cm="1">
        <f t="array" aca="1" ref="Z11" ca="1">IF(INDIRECT(ADDRESS(ROW()*3-ROW($L$4)-ROW($F$4),COLUMN(I$3)))=0,"",INDIRECT(ADDRESS(ROW()*3-ROW($L$4)-ROW($F$4)+2,COLUMN(I$3))))</f>
        <v>0.1013</v>
      </c>
      <c r="AA11" s="58" cm="1">
        <f t="array" aca="1" ref="AA11" ca="1">IF(INDIRECT(ADDRESS(ROW()*3-ROW($L$4)-ROW($F$4),COLUMN(J$3)))=0,"",INDIRECT(ADDRESS(ROW()*3-ROW($L$4)-ROW($F$4)+2,COLUMN(J$3))))</f>
        <v>6.7500000000000004E-2</v>
      </c>
    </row>
    <row r="12" spans="1:27" ht="15" thickBot="1">
      <c r="A12" s="3" t="s">
        <v>10</v>
      </c>
      <c r="B12" s="33">
        <v>1.1900000000000001E-3</v>
      </c>
      <c r="C12" s="228"/>
      <c r="D12" s="228"/>
      <c r="E12" s="225"/>
      <c r="F12" s="3" t="s">
        <v>10</v>
      </c>
      <c r="G12" s="177">
        <v>1.1578999999999999</v>
      </c>
      <c r="H12" s="178">
        <v>0.94009999999999994</v>
      </c>
      <c r="I12" s="178">
        <v>0.13689999999999999</v>
      </c>
      <c r="J12" s="178">
        <v>8.09E-2</v>
      </c>
      <c r="K12" s="27"/>
      <c r="L12" s="67">
        <v>2015</v>
      </c>
      <c r="M12" s="10" t="s">
        <v>33</v>
      </c>
      <c r="N12" s="77" t="s">
        <v>34</v>
      </c>
      <c r="O12" s="54" cm="1">
        <f t="array" aca="1" ref="O12" ca="1">IF(INDIRECT(ADDRESS(ROW()*3-ROW($L$4)-ROW($F$4),COLUMN($E$2)))=0,"",INDIRECT(ADDRESS(ROW()*3-ROW($L$4)-ROW($F$4),COLUMN($E$2))))</f>
        <v>355.95</v>
      </c>
      <c r="P12" s="58" cm="1">
        <f t="array" aca="1" ref="P12" ca="1">IF(INDIRECT(ADDRESS(ROW()*3-ROW($L$4)-ROW($F$4),COLUMN(G$3)))=0,"",INDIRECT(ADDRESS(ROW()*3-ROW($L$4)-ROW($F$4),COLUMN(G$3))))</f>
        <v>1.3428</v>
      </c>
      <c r="Q12" s="58" cm="1">
        <f t="array" aca="1" ref="Q12" ca="1">IF(INDIRECT(ADDRESS(ROW()*3-ROW($L$4)-ROW($F$4),COLUMN(H$3)))=0,"",INDIRECT(ADDRESS(ROW()*3-ROW($L$4)-ROW($F$4),COLUMN(H$3))))</f>
        <v>1.1627999999999998</v>
      </c>
      <c r="R12" s="58" cm="1">
        <f t="array" aca="1" ref="R12" ca="1">IF(INDIRECT(ADDRESS(ROW()*3-ROW($L$4)-ROW($F$4),COLUMN(I$3)))=0,"",INDIRECT(ADDRESS(ROW()*3-ROW($L$4)-ROW($F$4),COLUMN(I$3))))</f>
        <v>0.08</v>
      </c>
      <c r="S12" s="58" cm="1">
        <f t="array" aca="1" ref="S12" ca="1">IF(INDIRECT(ADDRESS(ROW()*3-ROW($L$4)-ROW($F$4),COLUMN(J$3)))=0,"",INDIRECT(ADDRESS(ROW()*3-ROW($L$4)-ROW($F$4),COLUMN(J$3))))</f>
        <v>0.1</v>
      </c>
      <c r="T12" s="124" cm="1">
        <f t="array" aca="1" ref="T12" ca="1">IF(INDIRECT(ADDRESS(ROW()*3-ROW($L$4)-ROW($F$4)+1,COLUMN(G$3)))=0,"",INDIRECT(ADDRESS(ROW()*3-ROW($L$4)-ROW($F$4)+1,COLUMN(G$3))))</f>
        <v>1.3764000000000001</v>
      </c>
      <c r="U12" s="124" cm="1">
        <f t="array" aca="1" ref="U12" ca="1">IF(INDIRECT(ADDRESS(ROW()*3-ROW($L$4)-ROW($F$4)+1,COLUMN(H$3)))=0,"",INDIRECT(ADDRESS(ROW()*3-ROW($L$4)-ROW($F$4)+1,COLUMN(H$3))))</f>
        <v>1.1963999999999999</v>
      </c>
      <c r="V12" s="124" cm="1">
        <f t="array" aca="1" ref="V12" ca="1">IF(INDIRECT(ADDRESS(ROW()*3-ROW($L$4)-ROW($F$4)+1,COLUMN(I$3)))=0,"",INDIRECT(ADDRESS(ROW()*3-ROW($L$4)-ROW($F$4)+1,COLUMN(I$3))))</f>
        <v>0.08</v>
      </c>
      <c r="W12" s="124" cm="1">
        <f t="array" aca="1" ref="W12" ca="1">IF(INDIRECT(ADDRESS(ROW()*3-ROW($L$4)-ROW($F$4)+1,COLUMN(J$3)))=0,"",INDIRECT(ADDRESS(ROW()*3-ROW($L$4)-ROW($F$4)+1,COLUMN(J$3))))</f>
        <v>0.1</v>
      </c>
      <c r="X12" s="58" cm="1">
        <f t="array" aca="1" ref="X12" ca="1">IF(INDIRECT(ADDRESS(ROW()*3-ROW($L$4)-ROW($F$4),COLUMN(G$3)))=0,"",INDIRECT(ADDRESS(ROW()*3-ROW($L$4)-ROW($F$4)+2,COLUMN(G$3))))</f>
        <v>1.4098999999999999</v>
      </c>
      <c r="Y12" s="58" cm="1">
        <f t="array" aca="1" ref="Y12" ca="1">IF(INDIRECT(ADDRESS(ROW()*3-ROW($L$4)-ROW($F$4),COLUMN(H$3)))=0,"",INDIRECT(ADDRESS(ROW()*3-ROW($L$4)-ROW($F$4)+2,COLUMN(H$3))))</f>
        <v>1.2298999999999998</v>
      </c>
      <c r="Z12" s="58" cm="1">
        <f t="array" aca="1" ref="Z12" ca="1">IF(INDIRECT(ADDRESS(ROW()*3-ROW($L$4)-ROW($F$4),COLUMN(I$3)))=0,"",INDIRECT(ADDRESS(ROW()*3-ROW($L$4)-ROW($F$4)+2,COLUMN(I$3))))</f>
        <v>0.08</v>
      </c>
      <c r="AA12" s="58" cm="1">
        <f t="array" aca="1" ref="AA12" ca="1">IF(INDIRECT(ADDRESS(ROW()*3-ROW($L$4)-ROW($F$4),COLUMN(J$3)))=0,"",INDIRECT(ADDRESS(ROW()*3-ROW($L$4)-ROW($F$4)+2,COLUMN(J$3))))</f>
        <v>0.1</v>
      </c>
    </row>
    <row r="13" spans="1:27" ht="15" thickBot="1">
      <c r="A13" s="3" t="s">
        <v>8</v>
      </c>
      <c r="B13" s="33">
        <v>1.1900000000000001E-3</v>
      </c>
      <c r="C13" s="226" t="s">
        <v>28</v>
      </c>
      <c r="D13" s="226" t="s">
        <v>29</v>
      </c>
      <c r="E13" s="223">
        <v>340.5</v>
      </c>
      <c r="F13" s="3" t="s">
        <v>8</v>
      </c>
      <c r="G13" s="177">
        <v>0.96389999999999998</v>
      </c>
      <c r="H13" s="178">
        <v>0.74139999999999995</v>
      </c>
      <c r="I13" s="178">
        <v>0.15590000000000001</v>
      </c>
      <c r="J13" s="178">
        <v>6.6600000000000006E-2</v>
      </c>
      <c r="K13" s="27"/>
      <c r="L13" s="67">
        <v>2015</v>
      </c>
      <c r="M13" s="10" t="s">
        <v>34</v>
      </c>
      <c r="N13" s="77" t="s">
        <v>35</v>
      </c>
      <c r="O13" s="54" cm="1">
        <f t="array" aca="1" ref="O13" ca="1">IF(INDIRECT(ADDRESS(ROW()*3-ROW($L$4)-ROW($F$4),COLUMN($E$2)))=0,"",INDIRECT(ADDRESS(ROW()*3-ROW($L$4)-ROW($F$4),COLUMN($E$2))))</f>
        <v>310.89999999999998</v>
      </c>
      <c r="P13" s="58" cm="1">
        <f t="array" aca="1" ref="P13" ca="1">IF(INDIRECT(ADDRESS(ROW()*3-ROW($L$4)-ROW($F$4),COLUMN(G$3)))=0,"",INDIRECT(ADDRESS(ROW()*3-ROW($L$4)-ROW($F$4),COLUMN(G$3))))</f>
        <v>0.2616</v>
      </c>
      <c r="Q13" s="58" cm="1">
        <f t="array" aca="1" ref="Q13" ca="1">IF(INDIRECT(ADDRESS(ROW()*3-ROW($L$4)-ROW($F$4),COLUMN(H$3)))=0,"",INDIRECT(ADDRESS(ROW()*3-ROW($L$4)-ROW($F$4),COLUMN(H$3))))</f>
        <v>0.10199999999999998</v>
      </c>
      <c r="R13" s="58" cm="1">
        <f t="array" aca="1" ref="R13" ca="1">IF(INDIRECT(ADDRESS(ROW()*3-ROW($L$4)-ROW($F$4),COLUMN(I$3)))=0,"",INDIRECT(ADDRESS(ROW()*3-ROW($L$4)-ROW($F$4),COLUMN(I$3))))</f>
        <v>6.8400000000000002E-2</v>
      </c>
      <c r="S13" s="58" cm="1">
        <f t="array" aca="1" ref="S13" ca="1">IF(INDIRECT(ADDRESS(ROW()*3-ROW($L$4)-ROW($F$4),COLUMN(J$3)))=0,"",INDIRECT(ADDRESS(ROW()*3-ROW($L$4)-ROW($F$4),COLUMN(J$3))))</f>
        <v>9.1200000000000003E-2</v>
      </c>
      <c r="T13" s="124" cm="1">
        <f t="array" aca="1" ref="T13" ca="1">IF(INDIRECT(ADDRESS(ROW()*3-ROW($L$4)-ROW($F$4)+1,COLUMN(G$3)))=0,"",INDIRECT(ADDRESS(ROW()*3-ROW($L$4)-ROW($F$4)+1,COLUMN(G$3))))</f>
        <v>0.2681</v>
      </c>
      <c r="U13" s="124" cm="1">
        <f t="array" aca="1" ref="U13" ca="1">IF(INDIRECT(ADDRESS(ROW()*3-ROW($L$4)-ROW($F$4)+1,COLUMN(H$3)))=0,"",INDIRECT(ADDRESS(ROW()*3-ROW($L$4)-ROW($F$4)+1,COLUMN(H$3))))</f>
        <v>0.10450000000000001</v>
      </c>
      <c r="V13" s="124" cm="1">
        <f t="array" aca="1" ref="V13" ca="1">IF(INDIRECT(ADDRESS(ROW()*3-ROW($L$4)-ROW($F$4)+1,COLUMN(I$3)))=0,"",INDIRECT(ADDRESS(ROW()*3-ROW($L$4)-ROW($F$4)+1,COLUMN(I$3))))</f>
        <v>7.0099999999999996E-2</v>
      </c>
      <c r="W13" s="124" cm="1">
        <f t="array" aca="1" ref="W13" ca="1">IF(INDIRECT(ADDRESS(ROW()*3-ROW($L$4)-ROW($F$4)+1,COLUMN(J$3)))=0,"",INDIRECT(ADDRESS(ROW()*3-ROW($L$4)-ROW($F$4)+1,COLUMN(J$3))))</f>
        <v>9.35E-2</v>
      </c>
      <c r="X13" s="58" cm="1">
        <f t="array" aca="1" ref="X13" ca="1">IF(INDIRECT(ADDRESS(ROW()*3-ROW($L$4)-ROW($F$4),COLUMN(G$3)))=0,"",INDIRECT(ADDRESS(ROW()*3-ROW($L$4)-ROW($F$4)+2,COLUMN(G$3))))</f>
        <v>0.2747</v>
      </c>
      <c r="Y13" s="58" cm="1">
        <f t="array" aca="1" ref="Y13" ca="1">IF(INDIRECT(ADDRESS(ROW()*3-ROW($L$4)-ROW($F$4),COLUMN(H$3)))=0,"",INDIRECT(ADDRESS(ROW()*3-ROW($L$4)-ROW($F$4)+2,COLUMN(H$3))))</f>
        <v>0.1071</v>
      </c>
      <c r="Z13" s="58" cm="1">
        <f t="array" aca="1" ref="Z13" ca="1">IF(INDIRECT(ADDRESS(ROW()*3-ROW($L$4)-ROW($F$4),COLUMN(I$3)))=0,"",INDIRECT(ADDRESS(ROW()*3-ROW($L$4)-ROW($F$4)+2,COLUMN(I$3))))</f>
        <v>7.1800000000000003E-2</v>
      </c>
      <c r="AA13" s="58" cm="1">
        <f t="array" aca="1" ref="AA13" ca="1">IF(INDIRECT(ADDRESS(ROW()*3-ROW($L$4)-ROW($F$4),COLUMN(J$3)))=0,"",INDIRECT(ADDRESS(ROW()*3-ROW($L$4)-ROW($F$4)+2,COLUMN(J$3))))</f>
        <v>9.5799999999999996E-2</v>
      </c>
    </row>
    <row r="14" spans="1:27" ht="15" thickBot="1">
      <c r="A14" s="3" t="s">
        <v>9</v>
      </c>
      <c r="B14" s="33">
        <v>1.1900000000000001E-3</v>
      </c>
      <c r="C14" s="227"/>
      <c r="D14" s="227"/>
      <c r="E14" s="224"/>
      <c r="F14" s="3" t="s">
        <v>9</v>
      </c>
      <c r="G14" s="177">
        <v>0.96389999999999998</v>
      </c>
      <c r="H14" s="178">
        <v>0.74139999999999995</v>
      </c>
      <c r="I14" s="178">
        <v>0.15590000000000001</v>
      </c>
      <c r="J14" s="178">
        <v>6.6600000000000006E-2</v>
      </c>
      <c r="K14" s="27"/>
      <c r="L14" s="67">
        <v>2015</v>
      </c>
      <c r="M14" s="10" t="s">
        <v>35</v>
      </c>
      <c r="N14" s="77" t="s">
        <v>36</v>
      </c>
      <c r="O14" s="54" cm="1">
        <f t="array" aca="1" ref="O14" ca="1">IF(INDIRECT(ADDRESS(ROW()*3-ROW($L$4)-ROW($F$4),COLUMN($E$2)))=0,"",INDIRECT(ADDRESS(ROW()*3-ROW($L$4)-ROW($F$4),COLUMN($E$2))))</f>
        <v>306.95</v>
      </c>
      <c r="P14" s="58" cm="1">
        <f t="array" aca="1" ref="P14" ca="1">IF(INDIRECT(ADDRESS(ROW()*3-ROW($L$4)-ROW($F$4),COLUMN(G$3)))=0,"",INDIRECT(ADDRESS(ROW()*3-ROW($L$4)-ROW($F$4),COLUMN(G$3))))</f>
        <v>0.1668</v>
      </c>
      <c r="Q14" s="58" cm="1">
        <f t="array" aca="1" ref="Q14" ca="1">IF(INDIRECT(ADDRESS(ROW()*3-ROW($L$4)-ROW($F$4),COLUMN(H$3)))=0,"",INDIRECT(ADDRESS(ROW()*3-ROW($L$4)-ROW($F$4),COLUMN(H$3))))</f>
        <v>-0.1464</v>
      </c>
      <c r="R14" s="58" cm="1">
        <f t="array" aca="1" ref="R14" ca="1">IF(INDIRECT(ADDRESS(ROW()*3-ROW($L$4)-ROW($F$4),COLUMN(I$3)))=0,"",INDIRECT(ADDRESS(ROW()*3-ROW($L$4)-ROW($F$4),COLUMN(I$3))))</f>
        <v>0.20760000000000001</v>
      </c>
      <c r="S14" s="58" cm="1">
        <f t="array" aca="1" ref="S14" ca="1">IF(INDIRECT(ADDRESS(ROW()*3-ROW($L$4)-ROW($F$4),COLUMN(J$3)))=0,"",INDIRECT(ADDRESS(ROW()*3-ROW($L$4)-ROW($F$4),COLUMN(J$3))))</f>
        <v>0.1056</v>
      </c>
      <c r="T14" s="124" cm="1">
        <f t="array" aca="1" ref="T14" ca="1">IF(INDIRECT(ADDRESS(ROW()*3-ROW($L$4)-ROW($F$4)+1,COLUMN(G$3)))=0,"",INDIRECT(ADDRESS(ROW()*3-ROW($L$4)-ROW($F$4)+1,COLUMN(G$3))))</f>
        <v>0.17100000000000001</v>
      </c>
      <c r="U14" s="124" cm="1">
        <f t="array" aca="1" ref="U14" ca="1">IF(INDIRECT(ADDRESS(ROW()*3-ROW($L$4)-ROW($F$4)+1,COLUMN(H$3)))=0,"",INDIRECT(ADDRESS(ROW()*3-ROW($L$4)-ROW($F$4)+1,COLUMN(H$3))))</f>
        <v>-0.14999999999999997</v>
      </c>
      <c r="V14" s="124" cm="1">
        <f t="array" aca="1" ref="V14" ca="1">IF(INDIRECT(ADDRESS(ROW()*3-ROW($L$4)-ROW($F$4)+1,COLUMN(I$3)))=0,"",INDIRECT(ADDRESS(ROW()*3-ROW($L$4)-ROW($F$4)+1,COLUMN(I$3))))</f>
        <v>0.21279999999999999</v>
      </c>
      <c r="W14" s="124" cm="1">
        <f t="array" aca="1" ref="W14" ca="1">IF(INDIRECT(ADDRESS(ROW()*3-ROW($L$4)-ROW($F$4)+1,COLUMN(J$3)))=0,"",INDIRECT(ADDRESS(ROW()*3-ROW($L$4)-ROW($F$4)+1,COLUMN(J$3))))</f>
        <v>0.1082</v>
      </c>
      <c r="X14" s="58" cm="1">
        <f t="array" aca="1" ref="X14" ca="1">IF(INDIRECT(ADDRESS(ROW()*3-ROW($L$4)-ROW($F$4),COLUMN(G$3)))=0,"",INDIRECT(ADDRESS(ROW()*3-ROW($L$4)-ROW($F$4)+2,COLUMN(G$3))))</f>
        <v>0.17510000000000001</v>
      </c>
      <c r="Y14" s="58" cm="1">
        <f t="array" aca="1" ref="Y14" ca="1">IF(INDIRECT(ADDRESS(ROW()*3-ROW($L$4)-ROW($F$4),COLUMN(H$3)))=0,"",INDIRECT(ADDRESS(ROW()*3-ROW($L$4)-ROW($F$4)+2,COLUMN(H$3))))</f>
        <v>-0.15379999999999999</v>
      </c>
      <c r="Z14" s="58" cm="1">
        <f t="array" aca="1" ref="Z14" ca="1">IF(INDIRECT(ADDRESS(ROW()*3-ROW($L$4)-ROW($F$4),COLUMN(I$3)))=0,"",INDIRECT(ADDRESS(ROW()*3-ROW($L$4)-ROW($F$4)+2,COLUMN(I$3))))</f>
        <v>0.218</v>
      </c>
      <c r="AA14" s="58" cm="1">
        <f t="array" aca="1" ref="AA14" ca="1">IF(INDIRECT(ADDRESS(ROW()*3-ROW($L$4)-ROW($F$4),COLUMN(J$3)))=0,"",INDIRECT(ADDRESS(ROW()*3-ROW($L$4)-ROW($F$4)+2,COLUMN(J$3))))</f>
        <v>0.1109</v>
      </c>
    </row>
    <row r="15" spans="1:27" ht="15" thickBot="1">
      <c r="A15" s="3" t="s">
        <v>10</v>
      </c>
      <c r="B15" s="33">
        <v>1.1900000000000001E-3</v>
      </c>
      <c r="C15" s="228"/>
      <c r="D15" s="228"/>
      <c r="E15" s="225"/>
      <c r="F15" s="3" t="s">
        <v>10</v>
      </c>
      <c r="G15" s="177">
        <v>0.96389999999999998</v>
      </c>
      <c r="H15" s="178">
        <v>0.74139999999999995</v>
      </c>
      <c r="I15" s="178">
        <v>0.15590000000000001</v>
      </c>
      <c r="J15" s="178">
        <v>6.6600000000000006E-2</v>
      </c>
      <c r="K15" s="27"/>
      <c r="L15" s="67">
        <v>2015</v>
      </c>
      <c r="M15" s="10" t="s">
        <v>36</v>
      </c>
      <c r="N15" s="77" t="s">
        <v>37</v>
      </c>
      <c r="O15" s="54" cm="1">
        <f t="array" aca="1" ref="O15" ca="1">IF(INDIRECT(ADDRESS(ROW()*3-ROW($L$4)-ROW($F$4),COLUMN($E$2)))=0,"",INDIRECT(ADDRESS(ROW()*3-ROW($L$4)-ROW($F$4),COLUMN($E$2))))</f>
        <v>279.25</v>
      </c>
      <c r="P15" s="58" cm="1">
        <f t="array" aca="1" ref="P15" ca="1">IF(INDIRECT(ADDRESS(ROW()*3-ROW($L$4)-ROW($F$4),COLUMN(G$3)))=0,"",INDIRECT(ADDRESS(ROW()*3-ROW($L$4)-ROW($F$4),COLUMN(G$3))))</f>
        <v>-0.498</v>
      </c>
      <c r="Q15" s="58" cm="1">
        <f t="array" aca="1" ref="Q15" ca="1">IF(INDIRECT(ADDRESS(ROW()*3-ROW($L$4)-ROW($F$4),COLUMN(H$3)))=0,"",INDIRECT(ADDRESS(ROW()*3-ROW($L$4)-ROW($F$4),COLUMN(H$3))))</f>
        <v>-0.83160000000000001</v>
      </c>
      <c r="R15" s="58" cm="1">
        <f t="array" aca="1" ref="R15" ca="1">IF(INDIRECT(ADDRESS(ROW()*3-ROW($L$4)-ROW($F$4),COLUMN(I$3)))=0,"",INDIRECT(ADDRESS(ROW()*3-ROW($L$4)-ROW($F$4),COLUMN(I$3))))</f>
        <v>0.25080000000000002</v>
      </c>
      <c r="S15" s="58" cm="1">
        <f t="array" aca="1" ref="S15" ca="1">IF(INDIRECT(ADDRESS(ROW()*3-ROW($L$4)-ROW($F$4),COLUMN(J$3)))=0,"",INDIRECT(ADDRESS(ROW()*3-ROW($L$4)-ROW($F$4),COLUMN(J$3))))</f>
        <v>8.2799999999999999E-2</v>
      </c>
      <c r="T15" s="124" cm="1">
        <f t="array" aca="1" ref="T15" ca="1">IF(INDIRECT(ADDRESS(ROW()*3-ROW($L$4)-ROW($F$4)+1,COLUMN(G$3)))=0,"",INDIRECT(ADDRESS(ROW()*3-ROW($L$4)-ROW($F$4)+1,COLUMN(G$3))))</f>
        <v>-0.51049999999999995</v>
      </c>
      <c r="U15" s="124" cm="1">
        <f t="array" aca="1" ref="U15" ca="1">IF(INDIRECT(ADDRESS(ROW()*3-ROW($L$4)-ROW($F$4)+1,COLUMN(H$3)))=0,"",INDIRECT(ADDRESS(ROW()*3-ROW($L$4)-ROW($F$4)+1,COLUMN(H$3))))</f>
        <v>-0.85249999999999992</v>
      </c>
      <c r="V15" s="124" cm="1">
        <f t="array" aca="1" ref="V15" ca="1">IF(INDIRECT(ADDRESS(ROW()*3-ROW($L$4)-ROW($F$4)+1,COLUMN(I$3)))=0,"",INDIRECT(ADDRESS(ROW()*3-ROW($L$4)-ROW($F$4)+1,COLUMN(I$3))))</f>
        <v>0.2571</v>
      </c>
      <c r="W15" s="124" cm="1">
        <f t="array" aca="1" ref="W15" ca="1">IF(INDIRECT(ADDRESS(ROW()*3-ROW($L$4)-ROW($F$4)+1,COLUMN(J$3)))=0,"",INDIRECT(ADDRESS(ROW()*3-ROW($L$4)-ROW($F$4)+1,COLUMN(J$3))))</f>
        <v>8.4900000000000003E-2</v>
      </c>
      <c r="X15" s="58" cm="1">
        <f t="array" aca="1" ref="X15" ca="1">IF(INDIRECT(ADDRESS(ROW()*3-ROW($L$4)-ROW($F$4),COLUMN(G$3)))=0,"",INDIRECT(ADDRESS(ROW()*3-ROW($L$4)-ROW($F$4)+2,COLUMN(G$3))))</f>
        <v>-0.52290000000000003</v>
      </c>
      <c r="Y15" s="58" cm="1">
        <f t="array" aca="1" ref="Y15" ca="1">IF(INDIRECT(ADDRESS(ROW()*3-ROW($L$4)-ROW($F$4),COLUMN(H$3)))=0,"",INDIRECT(ADDRESS(ROW()*3-ROW($L$4)-ROW($F$4)+2,COLUMN(H$3))))</f>
        <v>-0.87309999999999999</v>
      </c>
      <c r="Z15" s="58" cm="1">
        <f t="array" aca="1" ref="Z15" ca="1">IF(INDIRECT(ADDRESS(ROW()*3-ROW($L$4)-ROW($F$4),COLUMN(I$3)))=0,"",INDIRECT(ADDRESS(ROW()*3-ROW($L$4)-ROW($F$4)+2,COLUMN(I$3))))</f>
        <v>0.26329999999999998</v>
      </c>
      <c r="AA15" s="58" cm="1">
        <f t="array" aca="1" ref="AA15" ca="1">IF(INDIRECT(ADDRESS(ROW()*3-ROW($L$4)-ROW($F$4),COLUMN(J$3)))=0,"",INDIRECT(ADDRESS(ROW()*3-ROW($L$4)-ROW($F$4)+2,COLUMN(J$3))))</f>
        <v>8.6900000000000005E-2</v>
      </c>
    </row>
    <row r="16" spans="1:27" ht="15" thickBot="1">
      <c r="A16" s="3" t="s">
        <v>8</v>
      </c>
      <c r="B16" s="33">
        <v>1.1900000000000001E-3</v>
      </c>
      <c r="C16" s="226" t="s">
        <v>29</v>
      </c>
      <c r="D16" s="226" t="s">
        <v>30</v>
      </c>
      <c r="E16" s="223">
        <v>327.35000000000002</v>
      </c>
      <c r="F16" s="3" t="s">
        <v>8</v>
      </c>
      <c r="G16" s="177">
        <v>0.65090000000000003</v>
      </c>
      <c r="H16" s="178">
        <v>0.42120000000000007</v>
      </c>
      <c r="I16" s="178">
        <v>0.1595</v>
      </c>
      <c r="J16" s="178">
        <v>7.0199999999999999E-2</v>
      </c>
      <c r="K16" s="27"/>
      <c r="L16" s="68">
        <v>2015</v>
      </c>
      <c r="M16" s="11" t="s">
        <v>37</v>
      </c>
      <c r="N16" s="78" t="s">
        <v>26</v>
      </c>
      <c r="O16" s="54" cm="1">
        <f t="array" aca="1" ref="O16" ca="1">IF(INDIRECT(ADDRESS(ROW()*3-ROW($L$4)-ROW($F$4),COLUMN($E$2)))=0,"",INDIRECT(ADDRESS(ROW()*3-ROW($L$4)-ROW($F$4),COLUMN($E$2))))</f>
        <v>279.60000000000002</v>
      </c>
      <c r="P16" s="58" cm="1">
        <f t="array" aca="1" ref="P16" ca="1">IF(INDIRECT(ADDRESS(ROW()*3-ROW($L$4)-ROW($F$4),COLUMN(G$3)))=0,"",INDIRECT(ADDRESS(ROW()*3-ROW($L$4)-ROW($F$4),COLUMN(G$3))))</f>
        <v>-0.48959999999999998</v>
      </c>
      <c r="Q16" s="58" cm="1">
        <f t="array" aca="1" ref="Q16" ca="1">IF(INDIRECT(ADDRESS(ROW()*3-ROW($L$4)-ROW($F$4),COLUMN(H$3)))=0,"",INDIRECT(ADDRESS(ROW()*3-ROW($L$4)-ROW($F$4),COLUMN(H$3))))</f>
        <v>-0.86399999999999999</v>
      </c>
      <c r="R16" s="58" cm="1">
        <f t="array" aca="1" ref="R16" ca="1">IF(INDIRECT(ADDRESS(ROW()*3-ROW($L$4)-ROW($F$4),COLUMN(I$3)))=0,"",INDIRECT(ADDRESS(ROW()*3-ROW($L$4)-ROW($F$4),COLUMN(I$3))))</f>
        <v>0.3024</v>
      </c>
      <c r="S16" s="58" cm="1">
        <f t="array" aca="1" ref="S16" ca="1">IF(INDIRECT(ADDRESS(ROW()*3-ROW($L$4)-ROW($F$4),COLUMN(J$3)))=0,"",INDIRECT(ADDRESS(ROW()*3-ROW($L$4)-ROW($F$4),COLUMN(J$3))))</f>
        <v>7.1999999999999995E-2</v>
      </c>
      <c r="T16" s="124" cm="1">
        <f t="array" aca="1" ref="T16" ca="1">IF(INDIRECT(ADDRESS(ROW()*3-ROW($L$4)-ROW($F$4)+1,COLUMN(G$3)))=0,"",INDIRECT(ADDRESS(ROW()*3-ROW($L$4)-ROW($F$4)+1,COLUMN(G$3))))</f>
        <v>-0.50180000000000002</v>
      </c>
      <c r="U16" s="124" cm="1">
        <f t="array" aca="1" ref="U16" ca="1">IF(INDIRECT(ADDRESS(ROW()*3-ROW($L$4)-ROW($F$4)+1,COLUMN(H$3)))=0,"",INDIRECT(ADDRESS(ROW()*3-ROW($L$4)-ROW($F$4)+1,COLUMN(H$3))))</f>
        <v>-0.88560000000000005</v>
      </c>
      <c r="V16" s="124" cm="1">
        <f t="array" aca="1" ref="V16" ca="1">IF(INDIRECT(ADDRESS(ROW()*3-ROW($L$4)-ROW($F$4)+1,COLUMN(I$3)))=0,"",INDIRECT(ADDRESS(ROW()*3-ROW($L$4)-ROW($F$4)+1,COLUMN(I$3))))</f>
        <v>0.31</v>
      </c>
      <c r="W16" s="124" cm="1">
        <f t="array" aca="1" ref="W16" ca="1">IF(INDIRECT(ADDRESS(ROW()*3-ROW($L$4)-ROW($F$4)+1,COLUMN(J$3)))=0,"",INDIRECT(ADDRESS(ROW()*3-ROW($L$4)-ROW($F$4)+1,COLUMN(J$3))))</f>
        <v>7.3800000000000004E-2</v>
      </c>
      <c r="X16" s="58" cm="1">
        <f t="array" aca="1" ref="X16" ca="1">IF(INDIRECT(ADDRESS(ROW()*3-ROW($L$4)-ROW($F$4),COLUMN(G$3)))=0,"",INDIRECT(ADDRESS(ROW()*3-ROW($L$4)-ROW($F$4)+2,COLUMN(G$3))))</f>
        <v>-0.5141</v>
      </c>
      <c r="Y16" s="58" cm="1">
        <f t="array" aca="1" ref="Y16" ca="1">IF(INDIRECT(ADDRESS(ROW()*3-ROW($L$4)-ROW($F$4),COLUMN(H$3)))=0,"",INDIRECT(ADDRESS(ROW()*3-ROW($L$4)-ROW($F$4)+2,COLUMN(H$3))))</f>
        <v>-0.90720000000000001</v>
      </c>
      <c r="Z16" s="58" cm="1">
        <f t="array" aca="1" ref="Z16" ca="1">IF(INDIRECT(ADDRESS(ROW()*3-ROW($L$4)-ROW($F$4),COLUMN(I$3)))=0,"",INDIRECT(ADDRESS(ROW()*3-ROW($L$4)-ROW($F$4)+2,COLUMN(I$3))))</f>
        <v>0.3175</v>
      </c>
      <c r="AA16" s="58" cm="1">
        <f t="array" aca="1" ref="AA16" ca="1">IF(INDIRECT(ADDRESS(ROW()*3-ROW($L$4)-ROW($F$4),COLUMN(J$3)))=0,"",INDIRECT(ADDRESS(ROW()*3-ROW($L$4)-ROW($F$4)+2,COLUMN(J$3))))</f>
        <v>7.5600000000000001E-2</v>
      </c>
    </row>
    <row r="17" spans="1:21" ht="15" thickBot="1">
      <c r="A17" s="3" t="s">
        <v>9</v>
      </c>
      <c r="B17" s="33">
        <v>1.1900000000000001E-3</v>
      </c>
      <c r="C17" s="227"/>
      <c r="D17" s="227"/>
      <c r="E17" s="224"/>
      <c r="F17" s="3" t="s">
        <v>9</v>
      </c>
      <c r="G17" s="177">
        <v>0.65090000000000003</v>
      </c>
      <c r="H17" s="178">
        <v>0.42120000000000007</v>
      </c>
      <c r="I17" s="178">
        <v>0.1595</v>
      </c>
      <c r="J17" s="178">
        <v>7.0199999999999999E-2</v>
      </c>
      <c r="K17" s="27"/>
    </row>
    <row r="18" spans="1:21" ht="16" thickBot="1">
      <c r="A18" s="3" t="s">
        <v>10</v>
      </c>
      <c r="B18" s="33">
        <v>1.1900000000000001E-3</v>
      </c>
      <c r="C18" s="228"/>
      <c r="D18" s="228"/>
      <c r="E18" s="225"/>
      <c r="F18" s="3" t="s">
        <v>10</v>
      </c>
      <c r="G18" s="177">
        <v>0.65090000000000003</v>
      </c>
      <c r="H18" s="178">
        <v>0.42120000000000007</v>
      </c>
      <c r="I18" s="178">
        <v>0.1595</v>
      </c>
      <c r="J18" s="178">
        <v>7.0199999999999999E-2</v>
      </c>
      <c r="K18" s="27"/>
      <c r="L18" s="12" t="str">
        <f>"Fuel Price Adjustment " &amp; L4 &amp; " - High Voltage  (c/kWh)"</f>
        <v>Fuel Price Adjustment 2015 - High Voltage  (c/kWh)</v>
      </c>
      <c r="U18" s="12" t="str">
        <f>"Fuel Price Adjustment " &amp; L4 &amp; " - Low Voltage  (c/kWh)"</f>
        <v>Fuel Price Adjustment 2015 - Low Voltage  (c/kWh)</v>
      </c>
    </row>
    <row r="19" spans="1:21" ht="15" thickBot="1">
      <c r="A19" s="3" t="s">
        <v>8</v>
      </c>
      <c r="B19" s="33">
        <v>1.1900000000000001E-3</v>
      </c>
      <c r="C19" s="226" t="s">
        <v>30</v>
      </c>
      <c r="D19" s="226" t="s">
        <v>31</v>
      </c>
      <c r="E19" s="223">
        <v>320.2</v>
      </c>
      <c r="F19" s="3" t="s">
        <v>8</v>
      </c>
      <c r="G19" s="177">
        <v>0.48080000000000001</v>
      </c>
      <c r="H19" s="178">
        <v>0.26190000000000002</v>
      </c>
      <c r="I19" s="178">
        <v>0.17369999999999999</v>
      </c>
      <c r="J19" s="178">
        <v>4.5199999999999997E-2</v>
      </c>
      <c r="K19" s="27"/>
    </row>
    <row r="20" spans="1:21" ht="15" thickBot="1">
      <c r="A20" s="3" t="s">
        <v>9</v>
      </c>
      <c r="B20" s="33">
        <v>1.1900000000000001E-3</v>
      </c>
      <c r="C20" s="227"/>
      <c r="D20" s="227"/>
      <c r="E20" s="224"/>
      <c r="F20" s="3" t="s">
        <v>9</v>
      </c>
      <c r="G20" s="177">
        <v>0.48080000000000001</v>
      </c>
      <c r="H20" s="178">
        <v>0.26190000000000002</v>
      </c>
      <c r="I20" s="178">
        <v>0.17369999999999999</v>
      </c>
      <c r="J20" s="178">
        <v>4.5199999999999997E-2</v>
      </c>
      <c r="K20" s="27"/>
    </row>
    <row r="21" spans="1:21" ht="15" thickBot="1">
      <c r="A21" s="3" t="s">
        <v>10</v>
      </c>
      <c r="B21" s="33">
        <v>1.1900000000000001E-3</v>
      </c>
      <c r="C21" s="228"/>
      <c r="D21" s="228"/>
      <c r="E21" s="225"/>
      <c r="F21" s="3" t="s">
        <v>10</v>
      </c>
      <c r="G21" s="177">
        <v>0.48080000000000001</v>
      </c>
      <c r="H21" s="178">
        <v>0.26190000000000002</v>
      </c>
      <c r="I21" s="178">
        <v>0.17369999999999999</v>
      </c>
      <c r="J21" s="178">
        <v>4.5199999999999997E-2</v>
      </c>
      <c r="K21" s="27"/>
    </row>
    <row r="22" spans="1:21" ht="15" thickBot="1">
      <c r="A22" s="3" t="s">
        <v>8</v>
      </c>
      <c r="B22" s="39">
        <v>1.25E-3</v>
      </c>
      <c r="C22" s="226" t="s">
        <v>31</v>
      </c>
      <c r="D22" s="226" t="s">
        <v>32</v>
      </c>
      <c r="E22" s="223">
        <v>333.4</v>
      </c>
      <c r="F22" s="3" t="s">
        <v>8</v>
      </c>
      <c r="G22" s="177">
        <v>0.83499999999999996</v>
      </c>
      <c r="H22" s="178">
        <v>0.66500000000000004</v>
      </c>
      <c r="I22" s="178">
        <v>0.11</v>
      </c>
      <c r="J22" s="178">
        <v>0.06</v>
      </c>
      <c r="K22" s="27"/>
    </row>
    <row r="23" spans="1:21" ht="15" thickBot="1">
      <c r="A23" s="3" t="s">
        <v>9</v>
      </c>
      <c r="B23" s="39">
        <v>1.25E-3</v>
      </c>
      <c r="C23" s="227"/>
      <c r="D23" s="227"/>
      <c r="E23" s="224"/>
      <c r="F23" s="3" t="s">
        <v>9</v>
      </c>
      <c r="G23" s="177">
        <v>0.83499999999999996</v>
      </c>
      <c r="H23" s="178">
        <v>0.66500000000000004</v>
      </c>
      <c r="I23" s="178">
        <v>0.11</v>
      </c>
      <c r="J23" s="178">
        <v>0.06</v>
      </c>
      <c r="K23" s="27"/>
    </row>
    <row r="24" spans="1:21" ht="15" thickBot="1">
      <c r="A24" s="3" t="s">
        <v>10</v>
      </c>
      <c r="B24" s="39">
        <v>1.25E-3</v>
      </c>
      <c r="C24" s="228"/>
      <c r="D24" s="228"/>
      <c r="E24" s="225"/>
      <c r="F24" s="3" t="s">
        <v>10</v>
      </c>
      <c r="G24" s="177">
        <v>0.83499999999999996</v>
      </c>
      <c r="H24" s="178">
        <v>0.66500000000000004</v>
      </c>
      <c r="I24" s="178">
        <v>0.11</v>
      </c>
      <c r="J24" s="178">
        <v>0.06</v>
      </c>
      <c r="K24" s="27"/>
    </row>
    <row r="25" spans="1:21" ht="15" thickBot="1">
      <c r="A25" s="3" t="s">
        <v>8</v>
      </c>
      <c r="B25" s="39">
        <v>1.25E-3</v>
      </c>
      <c r="C25" s="226" t="s">
        <v>32</v>
      </c>
      <c r="D25" s="226" t="s">
        <v>33</v>
      </c>
      <c r="E25" s="223">
        <v>329.8</v>
      </c>
      <c r="F25" s="3" t="s">
        <v>8</v>
      </c>
      <c r="G25" s="177">
        <v>0.745</v>
      </c>
      <c r="H25" s="178">
        <v>0.57619999999999993</v>
      </c>
      <c r="I25" s="178">
        <v>0.1013</v>
      </c>
      <c r="J25" s="178">
        <v>6.7500000000000004E-2</v>
      </c>
      <c r="K25" s="27"/>
    </row>
    <row r="26" spans="1:21" ht="15" thickBot="1">
      <c r="A26" s="3" t="s">
        <v>9</v>
      </c>
      <c r="B26" s="39">
        <v>1.25E-3</v>
      </c>
      <c r="C26" s="227"/>
      <c r="D26" s="227"/>
      <c r="E26" s="224"/>
      <c r="F26" s="3" t="s">
        <v>9</v>
      </c>
      <c r="G26" s="177">
        <v>0.745</v>
      </c>
      <c r="H26" s="178">
        <v>0.57619999999999993</v>
      </c>
      <c r="I26" s="178">
        <v>0.1013</v>
      </c>
      <c r="J26" s="178">
        <v>6.7500000000000004E-2</v>
      </c>
      <c r="K26" s="27"/>
    </row>
    <row r="27" spans="1:21" ht="15" thickBot="1">
      <c r="A27" s="3" t="s">
        <v>10</v>
      </c>
      <c r="B27" s="39">
        <v>1.25E-3</v>
      </c>
      <c r="C27" s="228"/>
      <c r="D27" s="228"/>
      <c r="E27" s="225"/>
      <c r="F27" s="3" t="s">
        <v>10</v>
      </c>
      <c r="G27" s="177">
        <v>0.745</v>
      </c>
      <c r="H27" s="178">
        <v>0.57619999999999993</v>
      </c>
      <c r="I27" s="178">
        <v>0.1013</v>
      </c>
      <c r="J27" s="178">
        <v>6.7500000000000004E-2</v>
      </c>
      <c r="K27" s="27"/>
    </row>
    <row r="28" spans="1:21" ht="15" thickBot="1">
      <c r="A28" s="3" t="s">
        <v>8</v>
      </c>
      <c r="B28" s="36">
        <v>1.1999999999999999E-3</v>
      </c>
      <c r="C28" s="226" t="s">
        <v>33</v>
      </c>
      <c r="D28" s="226" t="s">
        <v>34</v>
      </c>
      <c r="E28" s="223">
        <v>355.95</v>
      </c>
      <c r="F28" s="3" t="s">
        <v>8</v>
      </c>
      <c r="G28" s="177">
        <v>1.3428</v>
      </c>
      <c r="H28" s="178">
        <v>1.1627999999999998</v>
      </c>
      <c r="I28" s="178">
        <v>0.08</v>
      </c>
      <c r="J28" s="178">
        <v>0.1</v>
      </c>
      <c r="K28" s="27"/>
    </row>
    <row r="29" spans="1:21" ht="15" thickBot="1">
      <c r="A29" s="3" t="s">
        <v>9</v>
      </c>
      <c r="B29" s="37">
        <v>1.23E-3</v>
      </c>
      <c r="C29" s="227"/>
      <c r="D29" s="227"/>
      <c r="E29" s="224"/>
      <c r="F29" s="3" t="s">
        <v>9</v>
      </c>
      <c r="G29" s="177">
        <v>1.3764000000000001</v>
      </c>
      <c r="H29" s="178">
        <v>1.1963999999999999</v>
      </c>
      <c r="I29" s="178">
        <v>0.08</v>
      </c>
      <c r="J29" s="178">
        <v>0.1</v>
      </c>
      <c r="K29" s="27"/>
    </row>
    <row r="30" spans="1:21" ht="15" thickBot="1">
      <c r="A30" s="3" t="s">
        <v>10</v>
      </c>
      <c r="B30" s="38">
        <v>1.2600000000000001E-3</v>
      </c>
      <c r="C30" s="228"/>
      <c r="D30" s="228"/>
      <c r="E30" s="225"/>
      <c r="F30" s="3" t="s">
        <v>10</v>
      </c>
      <c r="G30" s="177">
        <v>1.4098999999999999</v>
      </c>
      <c r="H30" s="178">
        <v>1.2298999999999998</v>
      </c>
      <c r="I30" s="178">
        <v>0.08</v>
      </c>
      <c r="J30" s="178">
        <v>0.1</v>
      </c>
      <c r="K30" s="27"/>
    </row>
    <row r="31" spans="1:21" ht="15" thickBot="1">
      <c r="A31" s="3" t="s">
        <v>8</v>
      </c>
      <c r="B31" s="36">
        <v>1.1999999999999999E-3</v>
      </c>
      <c r="C31" s="226" t="s">
        <v>34</v>
      </c>
      <c r="D31" s="226" t="s">
        <v>35</v>
      </c>
      <c r="E31" s="223">
        <v>310.89999999999998</v>
      </c>
      <c r="F31" s="3" t="s">
        <v>8</v>
      </c>
      <c r="G31" s="177">
        <v>0.2616</v>
      </c>
      <c r="H31" s="178">
        <v>0.10199999999999998</v>
      </c>
      <c r="I31" s="178">
        <v>6.8400000000000002E-2</v>
      </c>
      <c r="J31" s="178">
        <v>9.1200000000000003E-2</v>
      </c>
      <c r="K31" s="27"/>
    </row>
    <row r="32" spans="1:21" ht="15" thickBot="1">
      <c r="A32" s="3" t="s">
        <v>9</v>
      </c>
      <c r="B32" s="37">
        <v>1.23E-3</v>
      </c>
      <c r="C32" s="227"/>
      <c r="D32" s="227"/>
      <c r="E32" s="224"/>
      <c r="F32" s="3" t="s">
        <v>9</v>
      </c>
      <c r="G32" s="177">
        <v>0.2681</v>
      </c>
      <c r="H32" s="178">
        <v>0.10450000000000001</v>
      </c>
      <c r="I32" s="178">
        <v>7.0099999999999996E-2</v>
      </c>
      <c r="J32" s="178">
        <v>9.35E-2</v>
      </c>
      <c r="K32" s="27"/>
    </row>
    <row r="33" spans="1:11" ht="15" thickBot="1">
      <c r="A33" s="3" t="s">
        <v>10</v>
      </c>
      <c r="B33" s="38">
        <v>1.2600000000000001E-3</v>
      </c>
      <c r="C33" s="228"/>
      <c r="D33" s="228"/>
      <c r="E33" s="225"/>
      <c r="F33" s="3" t="s">
        <v>10</v>
      </c>
      <c r="G33" s="177">
        <v>0.2747</v>
      </c>
      <c r="H33" s="178">
        <v>0.1071</v>
      </c>
      <c r="I33" s="178">
        <v>7.1800000000000003E-2</v>
      </c>
      <c r="J33" s="178">
        <v>9.5799999999999996E-2</v>
      </c>
      <c r="K33" s="27"/>
    </row>
    <row r="34" spans="1:11" ht="15" thickBot="1">
      <c r="A34" s="3" t="s">
        <v>8</v>
      </c>
      <c r="B34" s="36">
        <v>1.1999999999999999E-3</v>
      </c>
      <c r="C34" s="226" t="s">
        <v>35</v>
      </c>
      <c r="D34" s="226" t="s">
        <v>36</v>
      </c>
      <c r="E34" s="223">
        <v>306.95</v>
      </c>
      <c r="F34" s="3" t="s">
        <v>8</v>
      </c>
      <c r="G34" s="177">
        <v>0.1668</v>
      </c>
      <c r="H34" s="178">
        <v>-0.1464</v>
      </c>
      <c r="I34" s="178">
        <v>0.20760000000000001</v>
      </c>
      <c r="J34" s="178">
        <v>0.1056</v>
      </c>
      <c r="K34" s="27"/>
    </row>
    <row r="35" spans="1:11" ht="15" thickBot="1">
      <c r="A35" s="3" t="s">
        <v>9</v>
      </c>
      <c r="B35" s="37">
        <v>1.23E-3</v>
      </c>
      <c r="C35" s="227"/>
      <c r="D35" s="227"/>
      <c r="E35" s="224"/>
      <c r="F35" s="3" t="s">
        <v>9</v>
      </c>
      <c r="G35" s="177">
        <v>0.17100000000000001</v>
      </c>
      <c r="H35" s="178">
        <v>-0.14999999999999997</v>
      </c>
      <c r="I35" s="178">
        <v>0.21279999999999999</v>
      </c>
      <c r="J35" s="178">
        <v>0.1082</v>
      </c>
      <c r="K35" s="27"/>
    </row>
    <row r="36" spans="1:11" ht="15" thickBot="1">
      <c r="A36" s="3" t="s">
        <v>10</v>
      </c>
      <c r="B36" s="38">
        <v>1.2600000000000001E-3</v>
      </c>
      <c r="C36" s="228"/>
      <c r="D36" s="228"/>
      <c r="E36" s="225"/>
      <c r="F36" s="3" t="s">
        <v>10</v>
      </c>
      <c r="G36" s="177">
        <v>0.17510000000000001</v>
      </c>
      <c r="H36" s="178">
        <v>-0.15379999999999999</v>
      </c>
      <c r="I36" s="178">
        <v>0.218</v>
      </c>
      <c r="J36" s="178">
        <v>0.1109</v>
      </c>
      <c r="K36" s="27"/>
    </row>
    <row r="37" spans="1:11" ht="15.75" customHeight="1" thickBot="1">
      <c r="A37" s="3" t="s">
        <v>8</v>
      </c>
      <c r="B37" s="36">
        <v>1.1999999999999999E-3</v>
      </c>
      <c r="C37" s="226" t="s">
        <v>36</v>
      </c>
      <c r="D37" s="226" t="s">
        <v>37</v>
      </c>
      <c r="E37" s="223">
        <v>279.25</v>
      </c>
      <c r="F37" s="3" t="s">
        <v>8</v>
      </c>
      <c r="G37" s="177">
        <v>-0.498</v>
      </c>
      <c r="H37" s="178">
        <v>-0.83160000000000001</v>
      </c>
      <c r="I37" s="178">
        <v>0.25080000000000002</v>
      </c>
      <c r="J37" s="178">
        <v>8.2799999999999999E-2</v>
      </c>
      <c r="K37" s="27"/>
    </row>
    <row r="38" spans="1:11" ht="15" thickBot="1">
      <c r="A38" s="3" t="s">
        <v>9</v>
      </c>
      <c r="B38" s="37">
        <v>1.23E-3</v>
      </c>
      <c r="C38" s="227"/>
      <c r="D38" s="227"/>
      <c r="E38" s="224"/>
      <c r="F38" s="3" t="s">
        <v>9</v>
      </c>
      <c r="G38" s="177">
        <v>-0.51049999999999995</v>
      </c>
      <c r="H38" s="178">
        <v>-0.85249999999999992</v>
      </c>
      <c r="I38" s="178">
        <v>0.2571</v>
      </c>
      <c r="J38" s="178">
        <v>8.4900000000000003E-2</v>
      </c>
      <c r="K38" s="27"/>
    </row>
    <row r="39" spans="1:11" ht="15" thickBot="1">
      <c r="A39" s="3" t="s">
        <v>10</v>
      </c>
      <c r="B39" s="38">
        <v>1.2600000000000001E-3</v>
      </c>
      <c r="C39" s="228"/>
      <c r="D39" s="228"/>
      <c r="E39" s="225"/>
      <c r="F39" s="3" t="s">
        <v>10</v>
      </c>
      <c r="G39" s="177">
        <v>-0.52290000000000003</v>
      </c>
      <c r="H39" s="178">
        <v>-0.87309999999999999</v>
      </c>
      <c r="I39" s="178">
        <v>0.26329999999999998</v>
      </c>
      <c r="J39" s="178">
        <v>8.6900000000000005E-2</v>
      </c>
      <c r="K39" s="27"/>
    </row>
    <row r="40" spans="1:11" ht="15" thickBot="1">
      <c r="A40" s="3" t="s">
        <v>8</v>
      </c>
      <c r="B40" s="36">
        <v>1.1999999999999999E-3</v>
      </c>
      <c r="C40" s="226" t="s">
        <v>37</v>
      </c>
      <c r="D40" s="226"/>
      <c r="E40" s="223">
        <v>279.60000000000002</v>
      </c>
      <c r="F40" s="3" t="s">
        <v>8</v>
      </c>
      <c r="G40" s="177">
        <v>-0.48959999999999998</v>
      </c>
      <c r="H40" s="178">
        <v>-0.86399999999999999</v>
      </c>
      <c r="I40" s="178">
        <v>0.3024</v>
      </c>
      <c r="J40" s="178">
        <v>7.1999999999999995E-2</v>
      </c>
      <c r="K40" s="27"/>
    </row>
    <row r="41" spans="1:11" ht="15" thickBot="1">
      <c r="A41" s="3" t="s">
        <v>9</v>
      </c>
      <c r="B41" s="37">
        <v>1.23E-3</v>
      </c>
      <c r="C41" s="227"/>
      <c r="D41" s="227"/>
      <c r="E41" s="224">
        <v>0</v>
      </c>
      <c r="F41" s="3" t="s">
        <v>9</v>
      </c>
      <c r="G41" s="177">
        <v>-0.50180000000000002</v>
      </c>
      <c r="H41" s="178">
        <v>-0.88560000000000005</v>
      </c>
      <c r="I41" s="178">
        <v>0.31</v>
      </c>
      <c r="J41" s="178">
        <v>7.3800000000000004E-2</v>
      </c>
      <c r="K41" s="27"/>
    </row>
    <row r="42" spans="1:11" ht="15" thickBot="1">
      <c r="A42" s="3" t="s">
        <v>10</v>
      </c>
      <c r="B42" s="38">
        <v>1.2600000000000001E-3</v>
      </c>
      <c r="C42" s="228"/>
      <c r="D42" s="228"/>
      <c r="E42" s="225">
        <v>0</v>
      </c>
      <c r="F42" s="3" t="s">
        <v>10</v>
      </c>
      <c r="G42" s="177">
        <v>-0.5141</v>
      </c>
      <c r="H42" s="178">
        <v>-0.90720000000000001</v>
      </c>
      <c r="I42" s="178">
        <v>0.3175</v>
      </c>
      <c r="J42" s="178">
        <v>7.5600000000000001E-2</v>
      </c>
      <c r="K42" s="27"/>
    </row>
    <row r="43" spans="1:11">
      <c r="C43" s="5" t="s">
        <v>4</v>
      </c>
    </row>
    <row r="49" spans="11:11">
      <c r="K49" s="27"/>
    </row>
  </sheetData>
  <sheetProtection sheet="1" objects="1" scenarios="1"/>
  <mergeCells count="44">
    <mergeCell ref="C28:C30"/>
    <mergeCell ref="D28:D30"/>
    <mergeCell ref="C31:C33"/>
    <mergeCell ref="D31:D33"/>
    <mergeCell ref="C40:C42"/>
    <mergeCell ref="D40:D42"/>
    <mergeCell ref="C34:C36"/>
    <mergeCell ref="D34:D36"/>
    <mergeCell ref="C37:C39"/>
    <mergeCell ref="D37:D39"/>
    <mergeCell ref="C19:C21"/>
    <mergeCell ref="D19:D21"/>
    <mergeCell ref="C22:C24"/>
    <mergeCell ref="D22:D24"/>
    <mergeCell ref="C25:C27"/>
    <mergeCell ref="D25:D27"/>
    <mergeCell ref="C10:C12"/>
    <mergeCell ref="D10:D12"/>
    <mergeCell ref="C13:C15"/>
    <mergeCell ref="D13:D15"/>
    <mergeCell ref="C16:C18"/>
    <mergeCell ref="D16:D18"/>
    <mergeCell ref="X2:AA2"/>
    <mergeCell ref="C4:C6"/>
    <mergeCell ref="D4:D6"/>
    <mergeCell ref="P2:S2"/>
    <mergeCell ref="T2:W2"/>
    <mergeCell ref="C7:C9"/>
    <mergeCell ref="D7:D9"/>
    <mergeCell ref="G1:J1"/>
    <mergeCell ref="G2:J2"/>
    <mergeCell ref="E4:E6"/>
    <mergeCell ref="E7:E9"/>
    <mergeCell ref="E10:E12"/>
    <mergeCell ref="E13:E15"/>
    <mergeCell ref="E16:E18"/>
    <mergeCell ref="E19:E21"/>
    <mergeCell ref="E22:E24"/>
    <mergeCell ref="E40:E42"/>
    <mergeCell ref="E25:E27"/>
    <mergeCell ref="E28:E30"/>
    <mergeCell ref="E31:E33"/>
    <mergeCell ref="E34:E36"/>
    <mergeCell ref="E37:E39"/>
  </mergeCells>
  <phoneticPr fontId="12" type="noConversion"/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73CAB-FD72-4297-ACE9-6E075A047934}">
  <dimension ref="A1:AA49"/>
  <sheetViews>
    <sheetView topLeftCell="A2" zoomScaleNormal="100" workbookViewId="0">
      <selection activeCell="D31" sqref="D31:D33"/>
    </sheetView>
  </sheetViews>
  <sheetFormatPr defaultRowHeight="14.5"/>
  <cols>
    <col min="1" max="1" width="11.1796875" customWidth="1"/>
    <col min="2" max="2" width="14.54296875" customWidth="1"/>
    <col min="3" max="4" width="15" style="6" customWidth="1"/>
    <col min="5" max="5" width="16" customWidth="1"/>
    <col min="6" max="6" width="11.1796875" customWidth="1"/>
    <col min="7" max="7" width="9.54296875" customWidth="1"/>
    <col min="8" max="10" width="11.1796875" customWidth="1"/>
    <col min="12" max="12" width="9.81640625" customWidth="1"/>
    <col min="13" max="14" width="11.453125" customWidth="1"/>
    <col min="15" max="27" width="9.81640625" customWidth="1"/>
  </cols>
  <sheetData>
    <row r="1" spans="1:27" ht="46.5" hidden="1" customHeight="1" thickBot="1">
      <c r="A1" s="2"/>
      <c r="C1" s="1" t="s">
        <v>0</v>
      </c>
      <c r="D1" s="1" t="s">
        <v>1</v>
      </c>
      <c r="E1" s="7" t="s">
        <v>2</v>
      </c>
      <c r="F1" s="2"/>
      <c r="G1" s="229" t="s">
        <v>3</v>
      </c>
      <c r="H1" s="230"/>
      <c r="I1" s="230"/>
      <c r="J1" s="231"/>
    </row>
    <row r="2" spans="1:27" ht="46.5" customHeight="1" thickBot="1">
      <c r="A2" s="2"/>
      <c r="C2" s="1" t="s">
        <v>12</v>
      </c>
      <c r="D2" s="1" t="s">
        <v>40</v>
      </c>
      <c r="E2" s="7" t="s">
        <v>41</v>
      </c>
      <c r="F2" s="2"/>
      <c r="G2" s="229" t="s">
        <v>13</v>
      </c>
      <c r="H2" s="230"/>
      <c r="I2" s="230"/>
      <c r="J2" s="231"/>
      <c r="L2" s="8"/>
      <c r="M2" s="9"/>
      <c r="N2" s="9"/>
      <c r="O2" s="9"/>
      <c r="P2" s="234" t="s">
        <v>14</v>
      </c>
      <c r="Q2" s="232"/>
      <c r="R2" s="232"/>
      <c r="S2" s="233"/>
      <c r="T2" s="235" t="s">
        <v>15</v>
      </c>
      <c r="U2" s="236"/>
      <c r="V2" s="236"/>
      <c r="W2" s="237"/>
      <c r="X2" s="232" t="s">
        <v>16</v>
      </c>
      <c r="Y2" s="232"/>
      <c r="Z2" s="232"/>
      <c r="AA2" s="233"/>
    </row>
    <row r="3" spans="1:27" ht="29.5" thickBot="1">
      <c r="A3" s="4" t="s">
        <v>7</v>
      </c>
      <c r="B3" s="30" t="s">
        <v>11</v>
      </c>
      <c r="C3" s="4">
        <v>2016</v>
      </c>
      <c r="D3" s="64"/>
      <c r="E3" s="42" t="s">
        <v>24</v>
      </c>
      <c r="F3" s="4" t="s">
        <v>23</v>
      </c>
      <c r="G3" s="65" t="s">
        <v>20</v>
      </c>
      <c r="H3" s="66" t="s">
        <v>21</v>
      </c>
      <c r="I3" s="73" t="s">
        <v>38</v>
      </c>
      <c r="J3" s="4" t="s">
        <v>22</v>
      </c>
      <c r="K3" s="27"/>
      <c r="L3" s="74" t="s">
        <v>25</v>
      </c>
      <c r="M3" s="75" t="s">
        <v>17</v>
      </c>
      <c r="N3" s="76" t="s">
        <v>18</v>
      </c>
      <c r="O3" s="69" t="s">
        <v>19</v>
      </c>
      <c r="P3" s="70" t="s">
        <v>20</v>
      </c>
      <c r="Q3" s="71" t="s">
        <v>21</v>
      </c>
      <c r="R3" s="71" t="s">
        <v>38</v>
      </c>
      <c r="S3" s="72" t="s">
        <v>22</v>
      </c>
      <c r="T3" s="70" t="s">
        <v>20</v>
      </c>
      <c r="U3" s="71" t="s">
        <v>21</v>
      </c>
      <c r="V3" s="71" t="s">
        <v>38</v>
      </c>
      <c r="W3" s="72" t="s">
        <v>22</v>
      </c>
      <c r="X3" s="70" t="s">
        <v>20</v>
      </c>
      <c r="Y3" s="71" t="s">
        <v>21</v>
      </c>
      <c r="Z3" s="71" t="s">
        <v>38</v>
      </c>
      <c r="AA3" s="72" t="s">
        <v>22</v>
      </c>
    </row>
    <row r="4" spans="1:27" ht="15" thickBot="1">
      <c r="A4" s="3" t="s">
        <v>8</v>
      </c>
      <c r="B4" s="33">
        <v>1.1999999999999999E-3</v>
      </c>
      <c r="C4" s="226"/>
      <c r="D4" s="226" t="s">
        <v>26</v>
      </c>
      <c r="E4" s="223">
        <v>279.60000000000002</v>
      </c>
      <c r="F4" s="3" t="s">
        <v>8</v>
      </c>
      <c r="G4" s="177">
        <v>-0.48959999999999998</v>
      </c>
      <c r="H4" s="178">
        <v>-0.86399999999999999</v>
      </c>
      <c r="I4" s="178">
        <v>0.3024</v>
      </c>
      <c r="J4" s="178">
        <v>7.1999999999999995E-2</v>
      </c>
      <c r="K4" s="27"/>
      <c r="L4" s="67">
        <v>2016</v>
      </c>
      <c r="M4" s="10"/>
      <c r="N4" s="77" t="s">
        <v>26</v>
      </c>
      <c r="O4" s="54" cm="1">
        <f t="array" aca="1" ref="O4" ca="1">IF(INDIRECT(ADDRESS(ROW()*3-ROW($L$4)-ROW($F$4),COLUMN($E$2)))=0,"",INDIRECT(ADDRESS(ROW()*3-ROW($L$4)-ROW($F$4),COLUMN($E$2))))</f>
        <v>279.60000000000002</v>
      </c>
      <c r="P4" s="58" cm="1">
        <f t="array" aca="1" ref="P4" ca="1">IF(INDIRECT(ADDRESS(ROW()*3-ROW($L$4)-ROW($F$4),COLUMN(G$3)))=0,"",INDIRECT(ADDRESS(ROW()*3-ROW($L$4)-ROW($F$4),COLUMN(G$3))))</f>
        <v>-0.48959999999999998</v>
      </c>
      <c r="Q4" s="56" cm="1">
        <f t="array" aca="1" ref="Q4" ca="1">IF(INDIRECT(ADDRESS(ROW()*3-ROW($L$4)-ROW($F$4),COLUMN(H$3)))=0,"",INDIRECT(ADDRESS(ROW()*3-ROW($L$4)-ROW($F$4),COLUMN(H$3))))</f>
        <v>-0.86399999999999999</v>
      </c>
      <c r="R4" s="56" cm="1">
        <f t="array" aca="1" ref="R4" ca="1">IF(INDIRECT(ADDRESS(ROW()*3-ROW($L$4)-ROW($F$4),COLUMN(I$3)))=0,"",INDIRECT(ADDRESS(ROW()*3-ROW($L$4)-ROW($F$4),COLUMN(I$3))))</f>
        <v>0.3024</v>
      </c>
      <c r="S4" s="57" cm="1">
        <f t="array" aca="1" ref="S4" ca="1">IF(INDIRECT(ADDRESS(ROW()*3-ROW($L$4)-ROW($F$4),COLUMN(J$3)))=0,"",INDIRECT(ADDRESS(ROW()*3-ROW($L$4)-ROW($F$4),COLUMN(J$3))))</f>
        <v>7.1999999999999995E-2</v>
      </c>
      <c r="T4" s="58" cm="1">
        <f t="array" aca="1" ref="T4" ca="1">IF(INDIRECT(ADDRESS(ROW()*3-ROW($L$4)-ROW($F$4)+1,COLUMN(G$3)))=0,"",INDIRECT(ADDRESS(ROW()*3-ROW($L$4)-ROW($F$4)+1,COLUMN(G$3))))</f>
        <v>-0.50180000000000002</v>
      </c>
      <c r="U4" s="56" cm="1">
        <f t="array" aca="1" ref="U4" ca="1">IF(INDIRECT(ADDRESS(ROW()*3-ROW($L$4)-ROW($F$4)+1,COLUMN(H$3)))=0,"",INDIRECT(ADDRESS(ROW()*3-ROW($L$4)-ROW($F$4)+1,COLUMN(H$3))))</f>
        <v>-0.88560000000000005</v>
      </c>
      <c r="V4" s="56" cm="1">
        <f t="array" aca="1" ref="V4" ca="1">IF(INDIRECT(ADDRESS(ROW()*3-ROW($L$4)-ROW($F$4)+1,COLUMN(I$3)))=0,"",INDIRECT(ADDRESS(ROW()*3-ROW($L$4)-ROW($F$4)+1,COLUMN(I$3))))</f>
        <v>0.31</v>
      </c>
      <c r="W4" s="57" cm="1">
        <f t="array" aca="1" ref="W4" ca="1">IF(INDIRECT(ADDRESS(ROW()*3-ROW($L$4)-ROW($F$4)+1,COLUMN(J$3)))=0,"",INDIRECT(ADDRESS(ROW()*3-ROW($L$4)-ROW($F$4)+1,COLUMN(J$3))))</f>
        <v>7.3800000000000004E-2</v>
      </c>
      <c r="X4" s="58" cm="1">
        <f t="array" aca="1" ref="X4" ca="1">IF(INDIRECT(ADDRESS(ROW()*3-ROW($L$4)-ROW($F$4),COLUMN(G$3)))=0,"",INDIRECT(ADDRESS(ROW()*3-ROW($L$4)-ROW($F$4)+2,COLUMN(G$3))))</f>
        <v>-0.5141</v>
      </c>
      <c r="Y4" s="56" cm="1">
        <f t="array" aca="1" ref="Y4" ca="1">IF(INDIRECT(ADDRESS(ROW()*3-ROW($L$4)-ROW($F$4),COLUMN(H$3)))=0,"",INDIRECT(ADDRESS(ROW()*3-ROW($L$4)-ROW($F$4)+2,COLUMN(H$3))))</f>
        <v>-0.90720000000000001</v>
      </c>
      <c r="Z4" s="56" cm="1">
        <f t="array" aca="1" ref="Z4" ca="1">IF(INDIRECT(ADDRESS(ROW()*3-ROW($L$4)-ROW($F$4),COLUMN(I$3)))=0,"",INDIRECT(ADDRESS(ROW()*3-ROW($L$4)-ROW($F$4)+2,COLUMN(I$3))))</f>
        <v>0.3175</v>
      </c>
      <c r="AA4" s="57" cm="1">
        <f t="array" aca="1" ref="AA4" ca="1">IF(INDIRECT(ADDRESS(ROW()*3-ROW($L$4)-ROW($F$4),COLUMN(J$3)))=0,"",INDIRECT(ADDRESS(ROW()*3-ROW($L$4)-ROW($F$4)+2,COLUMN(J$3))))</f>
        <v>7.5600000000000001E-2</v>
      </c>
    </row>
    <row r="5" spans="1:27" ht="15" thickBot="1">
      <c r="A5" s="3" t="s">
        <v>9</v>
      </c>
      <c r="B5" s="34">
        <v>1.23E-3</v>
      </c>
      <c r="C5" s="227"/>
      <c r="D5" s="227"/>
      <c r="E5" s="224"/>
      <c r="F5" s="3" t="s">
        <v>9</v>
      </c>
      <c r="G5" s="177">
        <v>-0.50180000000000002</v>
      </c>
      <c r="H5" s="178">
        <v>-0.88560000000000005</v>
      </c>
      <c r="I5" s="178">
        <v>0.31</v>
      </c>
      <c r="J5" s="178">
        <v>7.3800000000000004E-2</v>
      </c>
      <c r="K5" s="27"/>
      <c r="L5" s="67">
        <v>2016</v>
      </c>
      <c r="M5" s="10" t="s">
        <v>26</v>
      </c>
      <c r="N5" s="77" t="s">
        <v>27</v>
      </c>
      <c r="O5" s="54" cm="1">
        <f t="array" aca="1" ref="O5" ca="1">IF(INDIRECT(ADDRESS(ROW()*3-ROW($L$4)-ROW($F$4),COLUMN($E$2)))=0,"",INDIRECT(ADDRESS(ROW()*3-ROW($L$4)-ROW($F$4),COLUMN($E$2))))</f>
        <v>237.75</v>
      </c>
      <c r="P5" s="58" cm="1">
        <f t="array" aca="1" ref="P5" ca="1">IF(INDIRECT(ADDRESS(ROW()*3-ROW($L$4)-ROW($F$4),COLUMN(G$3)))=0,"",INDIRECT(ADDRESS(ROW()*3-ROW($L$4)-ROW($F$4),COLUMN(G$3))))</f>
        <v>-1.494</v>
      </c>
      <c r="Q5" s="56" cm="1">
        <f t="array" aca="1" ref="Q5" ca="1">IF(INDIRECT(ADDRESS(ROW()*3-ROW($L$4)-ROW($F$4),COLUMN(H$3)))=0,"",INDIRECT(ADDRESS(ROW()*3-ROW($L$4)-ROW($F$4),COLUMN(H$3))))</f>
        <v>-1.8071999999999999</v>
      </c>
      <c r="R5" s="56" cm="1">
        <f t="array" aca="1" ref="R5" ca="1">IF(INDIRECT(ADDRESS(ROW()*3-ROW($L$4)-ROW($F$4),COLUMN(I$3)))=0,"",INDIRECT(ADDRESS(ROW()*3-ROW($L$4)-ROW($F$4),COLUMN(I$3))))</f>
        <v>0.252</v>
      </c>
      <c r="S5" s="57" cm="1">
        <f t="array" aca="1" ref="S5" ca="1">IF(INDIRECT(ADDRESS(ROW()*3-ROW($L$4)-ROW($F$4),COLUMN(J$3)))=0,"",INDIRECT(ADDRESS(ROW()*3-ROW($L$4)-ROW($F$4),COLUMN(J$3))))</f>
        <v>6.1199999999999997E-2</v>
      </c>
      <c r="T5" s="58" cm="1">
        <f t="array" aca="1" ref="T5" ca="1">IF(INDIRECT(ADDRESS(ROW()*3-ROW($L$4)-ROW($F$4)+1,COLUMN(G$3)))=0,"",INDIRECT(ADDRESS(ROW()*3-ROW($L$4)-ROW($F$4)+1,COLUMN(G$3))))</f>
        <v>-1.5314000000000001</v>
      </c>
      <c r="U5" s="56" cm="1">
        <f t="array" aca="1" ref="U5" ca="1">IF(INDIRECT(ADDRESS(ROW()*3-ROW($L$4)-ROW($F$4)+1,COLUMN(H$3)))=0,"",INDIRECT(ADDRESS(ROW()*3-ROW($L$4)-ROW($F$4)+1,COLUMN(H$3))))</f>
        <v>-1.8524</v>
      </c>
      <c r="V5" s="56" cm="1">
        <f t="array" aca="1" ref="V5" ca="1">IF(INDIRECT(ADDRESS(ROW()*3-ROW($L$4)-ROW($F$4)+1,COLUMN(I$3)))=0,"",INDIRECT(ADDRESS(ROW()*3-ROW($L$4)-ROW($F$4)+1,COLUMN(I$3))))</f>
        <v>0.25829999999999997</v>
      </c>
      <c r="W5" s="57" cm="1">
        <f t="array" aca="1" ref="W5" ca="1">IF(INDIRECT(ADDRESS(ROW()*3-ROW($L$4)-ROW($F$4)+1,COLUMN(J$3)))=0,"",INDIRECT(ADDRESS(ROW()*3-ROW($L$4)-ROW($F$4)+1,COLUMN(J$3))))</f>
        <v>6.2700000000000006E-2</v>
      </c>
      <c r="X5" s="58" cm="1">
        <f t="array" aca="1" ref="X5" ca="1">IF(INDIRECT(ADDRESS(ROW()*3-ROW($L$4)-ROW($F$4),COLUMN(G$3)))=0,"",INDIRECT(ADDRESS(ROW()*3-ROW($L$4)-ROW($F$4)+2,COLUMN(G$3))))</f>
        <v>-1.5687</v>
      </c>
      <c r="Y5" s="56" cm="1">
        <f t="array" aca="1" ref="Y5" ca="1">IF(INDIRECT(ADDRESS(ROW()*3-ROW($L$4)-ROW($F$4),COLUMN(H$3)))=0,"",INDIRECT(ADDRESS(ROW()*3-ROW($L$4)-ROW($F$4)+2,COLUMN(H$3))))</f>
        <v>-1.8976</v>
      </c>
      <c r="Z5" s="56" cm="1">
        <f t="array" aca="1" ref="Z5" ca="1">IF(INDIRECT(ADDRESS(ROW()*3-ROW($L$4)-ROW($F$4),COLUMN(I$3)))=0,"",INDIRECT(ADDRESS(ROW()*3-ROW($L$4)-ROW($F$4)+2,COLUMN(I$3))))</f>
        <v>0.2646</v>
      </c>
      <c r="AA5" s="57" cm="1">
        <f t="array" aca="1" ref="AA5" ca="1">IF(INDIRECT(ADDRESS(ROW()*3-ROW($L$4)-ROW($F$4),COLUMN(J$3)))=0,"",INDIRECT(ADDRESS(ROW()*3-ROW($L$4)-ROW($F$4)+2,COLUMN(J$3))))</f>
        <v>6.4299999999999996E-2</v>
      </c>
    </row>
    <row r="6" spans="1:27" ht="15" thickBot="1">
      <c r="A6" s="3" t="s">
        <v>10</v>
      </c>
      <c r="B6" s="35">
        <v>1.2600000000000001E-3</v>
      </c>
      <c r="C6" s="228"/>
      <c r="D6" s="228"/>
      <c r="E6" s="225"/>
      <c r="F6" s="3" t="s">
        <v>10</v>
      </c>
      <c r="G6" s="177">
        <v>-0.5141</v>
      </c>
      <c r="H6" s="178">
        <v>-0.90720000000000001</v>
      </c>
      <c r="I6" s="178">
        <v>0.3175</v>
      </c>
      <c r="J6" s="178">
        <v>7.5600000000000001E-2</v>
      </c>
      <c r="K6" s="27"/>
      <c r="L6" s="67">
        <v>2016</v>
      </c>
      <c r="M6" s="10" t="s">
        <v>27</v>
      </c>
      <c r="N6" s="77" t="s">
        <v>28</v>
      </c>
      <c r="O6" s="54" cm="1">
        <f t="array" aca="1" ref="O6" ca="1">IF(INDIRECT(ADDRESS(ROW()*3-ROW($L$4)-ROW($F$4),COLUMN($E$2)))=0,"",INDIRECT(ADDRESS(ROW()*3-ROW($L$4)-ROW($F$4),COLUMN($E$2))))</f>
        <v>227.2</v>
      </c>
      <c r="P6" s="58" cm="1">
        <f t="array" aca="1" ref="P6" ca="1">IF(INDIRECT(ADDRESS(ROW()*3-ROW($L$4)-ROW($F$4),COLUMN(G$3)))=0,"",INDIRECT(ADDRESS(ROW()*3-ROW($L$4)-ROW($F$4),COLUMN(G$3))))</f>
        <v>-1.7472000000000001</v>
      </c>
      <c r="Q6" s="56" cm="1">
        <f t="array" aca="1" ref="Q6" ca="1">IF(INDIRECT(ADDRESS(ROW()*3-ROW($L$4)-ROW($F$4),COLUMN(H$3)))=0,"",INDIRECT(ADDRESS(ROW()*3-ROW($L$4)-ROW($F$4),COLUMN(H$3))))</f>
        <v>-2.1107999999999998</v>
      </c>
      <c r="R6" s="56" cm="1">
        <f t="array" aca="1" ref="R6" ca="1">IF(INDIRECT(ADDRESS(ROW()*3-ROW($L$4)-ROW($F$4),COLUMN(I$3)))=0,"",INDIRECT(ADDRESS(ROW()*3-ROW($L$4)-ROW($F$4),COLUMN(I$3))))</f>
        <v>0.2772</v>
      </c>
      <c r="S6" s="57" cm="1">
        <f t="array" aca="1" ref="S6" ca="1">IF(INDIRECT(ADDRESS(ROW()*3-ROW($L$4)-ROW($F$4),COLUMN(J$3)))=0,"",INDIRECT(ADDRESS(ROW()*3-ROW($L$4)-ROW($F$4),COLUMN(J$3))))</f>
        <v>8.6400000000000005E-2</v>
      </c>
      <c r="T6" s="58" cm="1">
        <f t="array" aca="1" ref="T6" ca="1">IF(INDIRECT(ADDRESS(ROW()*3-ROW($L$4)-ROW($F$4)+1,COLUMN(G$3)))=0,"",INDIRECT(ADDRESS(ROW()*3-ROW($L$4)-ROW($F$4)+1,COLUMN(G$3))))</f>
        <v>-1.7908999999999999</v>
      </c>
      <c r="U6" s="56" cm="1">
        <f t="array" aca="1" ref="U6" ca="1">IF(INDIRECT(ADDRESS(ROW()*3-ROW($L$4)-ROW($F$4)+1,COLUMN(H$3)))=0,"",INDIRECT(ADDRESS(ROW()*3-ROW($L$4)-ROW($F$4)+1,COLUMN(H$3))))</f>
        <v>-2.1636000000000002</v>
      </c>
      <c r="V6" s="56" cm="1">
        <f t="array" aca="1" ref="V6" ca="1">IF(INDIRECT(ADDRESS(ROW()*3-ROW($L$4)-ROW($F$4)+1,COLUMN(I$3)))=0,"",INDIRECT(ADDRESS(ROW()*3-ROW($L$4)-ROW($F$4)+1,COLUMN(I$3))))</f>
        <v>0.28410000000000002</v>
      </c>
      <c r="W6" s="57" cm="1">
        <f t="array" aca="1" ref="W6" ca="1">IF(INDIRECT(ADDRESS(ROW()*3-ROW($L$4)-ROW($F$4)+1,COLUMN(J$3)))=0,"",INDIRECT(ADDRESS(ROW()*3-ROW($L$4)-ROW($F$4)+1,COLUMN(J$3))))</f>
        <v>8.8599999999999998E-2</v>
      </c>
      <c r="X6" s="58" cm="1">
        <f t="array" aca="1" ref="X6" ca="1">IF(INDIRECT(ADDRESS(ROW()*3-ROW($L$4)-ROW($F$4),COLUMN(G$3)))=0,"",INDIRECT(ADDRESS(ROW()*3-ROW($L$4)-ROW($F$4)+2,COLUMN(G$3))))</f>
        <v>-1.8346</v>
      </c>
      <c r="Y6" s="56" cm="1">
        <f t="array" aca="1" ref="Y6" ca="1">IF(INDIRECT(ADDRESS(ROW()*3-ROW($L$4)-ROW($F$4),COLUMN(H$3)))=0,"",INDIRECT(ADDRESS(ROW()*3-ROW($L$4)-ROW($F$4)+2,COLUMN(H$3))))</f>
        <v>-2.2164000000000001</v>
      </c>
      <c r="Z6" s="56" cm="1">
        <f t="array" aca="1" ref="Z6" ca="1">IF(INDIRECT(ADDRESS(ROW()*3-ROW($L$4)-ROW($F$4),COLUMN(I$3)))=0,"",INDIRECT(ADDRESS(ROW()*3-ROW($L$4)-ROW($F$4)+2,COLUMN(I$3))))</f>
        <v>0.29110000000000003</v>
      </c>
      <c r="AA6" s="57" cm="1">
        <f t="array" aca="1" ref="AA6" ca="1">IF(INDIRECT(ADDRESS(ROW()*3-ROW($L$4)-ROW($F$4),COLUMN(J$3)))=0,"",INDIRECT(ADDRESS(ROW()*3-ROW($L$4)-ROW($F$4)+2,COLUMN(J$3))))</f>
        <v>9.0700000000000003E-2</v>
      </c>
    </row>
    <row r="7" spans="1:27" ht="15" thickBot="1">
      <c r="A7" s="3" t="s">
        <v>8</v>
      </c>
      <c r="B7" s="33">
        <v>1.1999999999999999E-3</v>
      </c>
      <c r="C7" s="226" t="s">
        <v>26</v>
      </c>
      <c r="D7" s="226" t="s">
        <v>27</v>
      </c>
      <c r="E7" s="223">
        <v>237.75</v>
      </c>
      <c r="F7" s="3" t="s">
        <v>8</v>
      </c>
      <c r="G7" s="177">
        <v>-1.494</v>
      </c>
      <c r="H7" s="178">
        <v>-1.8071999999999999</v>
      </c>
      <c r="I7" s="178">
        <v>0.252</v>
      </c>
      <c r="J7" s="178">
        <v>6.1199999999999997E-2</v>
      </c>
      <c r="K7" s="27"/>
      <c r="L7" s="67">
        <v>2016</v>
      </c>
      <c r="M7" s="10" t="s">
        <v>28</v>
      </c>
      <c r="N7" s="77" t="s">
        <v>29</v>
      </c>
      <c r="O7" s="54" cm="1">
        <f t="array" aca="1" ref="O7" ca="1">IF(INDIRECT(ADDRESS(ROW()*3-ROW($L$4)-ROW($F$4),COLUMN($E$2)))=0,"",INDIRECT(ADDRESS(ROW()*3-ROW($L$4)-ROW($F$4),COLUMN($E$2))))</f>
        <v>185.5</v>
      </c>
      <c r="P7" s="58" cm="1">
        <f t="array" aca="1" ref="P7" ca="1">IF(INDIRECT(ADDRESS(ROW()*3-ROW($L$4)-ROW($F$4),COLUMN(G$3)))=0,"",INDIRECT(ADDRESS(ROW()*3-ROW($L$4)-ROW($F$4),COLUMN(G$3))))</f>
        <v>-2.7480000000000002</v>
      </c>
      <c r="Q7" s="56" cm="1">
        <f t="array" aca="1" ref="Q7" ca="1">IF(INDIRECT(ADDRESS(ROW()*3-ROW($L$4)-ROW($F$4),COLUMN(H$3)))=0,"",INDIRECT(ADDRESS(ROW()*3-ROW($L$4)-ROW($F$4),COLUMN(H$3))))</f>
        <v>-3.0672000000000001</v>
      </c>
      <c r="R7" s="56" cm="1">
        <f t="array" aca="1" ref="R7" ca="1">IF(INDIRECT(ADDRESS(ROW()*3-ROW($L$4)-ROW($F$4),COLUMN(I$3)))=0,"",INDIRECT(ADDRESS(ROW()*3-ROW($L$4)-ROW($F$4),COLUMN(I$3))))</f>
        <v>0.26640000000000003</v>
      </c>
      <c r="S7" s="57" cm="1">
        <f t="array" aca="1" ref="S7" ca="1">IF(INDIRECT(ADDRESS(ROW()*3-ROW($L$4)-ROW($F$4),COLUMN(J$3)))=0,"",INDIRECT(ADDRESS(ROW()*3-ROW($L$4)-ROW($F$4),COLUMN(J$3))))</f>
        <v>5.28E-2</v>
      </c>
      <c r="T7" s="58" cm="1">
        <f t="array" aca="1" ref="T7" ca="1">IF(INDIRECT(ADDRESS(ROW()*3-ROW($L$4)-ROW($F$4)+1,COLUMN(G$3)))=0,"",INDIRECT(ADDRESS(ROW()*3-ROW($L$4)-ROW($F$4)+1,COLUMN(G$3))))</f>
        <v>-2.8167</v>
      </c>
      <c r="U7" s="56" cm="1">
        <f t="array" aca="1" ref="U7" ca="1">IF(INDIRECT(ADDRESS(ROW()*3-ROW($L$4)-ROW($F$4)+1,COLUMN(H$3)))=0,"",INDIRECT(ADDRESS(ROW()*3-ROW($L$4)-ROW($F$4)+1,COLUMN(H$3))))</f>
        <v>-3.1438999999999999</v>
      </c>
      <c r="V7" s="56" cm="1">
        <f t="array" aca="1" ref="V7" ca="1">IF(INDIRECT(ADDRESS(ROW()*3-ROW($L$4)-ROW($F$4)+1,COLUMN(I$3)))=0,"",INDIRECT(ADDRESS(ROW()*3-ROW($L$4)-ROW($F$4)+1,COLUMN(I$3))))</f>
        <v>0.27310000000000001</v>
      </c>
      <c r="W7" s="57" cm="1">
        <f t="array" aca="1" ref="W7" ca="1">IF(INDIRECT(ADDRESS(ROW()*3-ROW($L$4)-ROW($F$4)+1,COLUMN(J$3)))=0,"",INDIRECT(ADDRESS(ROW()*3-ROW($L$4)-ROW($F$4)+1,COLUMN(J$3))))</f>
        <v>5.4100000000000002E-2</v>
      </c>
      <c r="X7" s="58" cm="1">
        <f t="array" aca="1" ref="X7" ca="1">IF(INDIRECT(ADDRESS(ROW()*3-ROW($L$4)-ROW($F$4),COLUMN(G$3)))=0,"",INDIRECT(ADDRESS(ROW()*3-ROW($L$4)-ROW($F$4)+2,COLUMN(G$3))))</f>
        <v>-2.8854000000000002</v>
      </c>
      <c r="Y7" s="56" cm="1">
        <f t="array" aca="1" ref="Y7" ca="1">IF(INDIRECT(ADDRESS(ROW()*3-ROW($L$4)-ROW($F$4),COLUMN(H$3)))=0,"",INDIRECT(ADDRESS(ROW()*3-ROW($L$4)-ROW($F$4)+2,COLUMN(H$3))))</f>
        <v>-3.2205000000000004</v>
      </c>
      <c r="Z7" s="56" cm="1">
        <f t="array" aca="1" ref="Z7" ca="1">IF(INDIRECT(ADDRESS(ROW()*3-ROW($L$4)-ROW($F$4),COLUMN(I$3)))=0,"",INDIRECT(ADDRESS(ROW()*3-ROW($L$4)-ROW($F$4)+2,COLUMN(I$3))))</f>
        <v>0.2797</v>
      </c>
      <c r="AA7" s="57" cm="1">
        <f t="array" aca="1" ref="AA7" ca="1">IF(INDIRECT(ADDRESS(ROW()*3-ROW($L$4)-ROW($F$4),COLUMN(J$3)))=0,"",INDIRECT(ADDRESS(ROW()*3-ROW($L$4)-ROW($F$4)+2,COLUMN(J$3))))</f>
        <v>5.5399999999999998E-2</v>
      </c>
    </row>
    <row r="8" spans="1:27" ht="15" thickBot="1">
      <c r="A8" s="3" t="s">
        <v>9</v>
      </c>
      <c r="B8" s="34">
        <v>1.23E-3</v>
      </c>
      <c r="C8" s="227"/>
      <c r="D8" s="227"/>
      <c r="E8" s="224"/>
      <c r="F8" s="3" t="s">
        <v>9</v>
      </c>
      <c r="G8" s="177">
        <v>-1.5314000000000001</v>
      </c>
      <c r="H8" s="178">
        <v>-1.8524</v>
      </c>
      <c r="I8" s="178">
        <v>0.25829999999999997</v>
      </c>
      <c r="J8" s="178">
        <v>6.2700000000000006E-2</v>
      </c>
      <c r="K8" s="27"/>
      <c r="L8" s="67">
        <v>2016</v>
      </c>
      <c r="M8" s="10" t="s">
        <v>29</v>
      </c>
      <c r="N8" s="77" t="s">
        <v>30</v>
      </c>
      <c r="O8" s="54" cm="1">
        <f t="array" aca="1" ref="O8" ca="1">IF(INDIRECT(ADDRESS(ROW()*3-ROW($L$4)-ROW($F$4),COLUMN($E$2)))=0,"",INDIRECT(ADDRESS(ROW()*3-ROW($L$4)-ROW($F$4),COLUMN($E$2))))</f>
        <v>206.4</v>
      </c>
      <c r="P8" s="58" cm="1">
        <f t="array" aca="1" ref="P8" ca="1">IF(INDIRECT(ADDRESS(ROW()*3-ROW($L$4)-ROW($F$4),COLUMN(G$3)))=0,"",INDIRECT(ADDRESS(ROW()*3-ROW($L$4)-ROW($F$4),COLUMN(G$3))))</f>
        <v>-2.2464</v>
      </c>
      <c r="Q8" s="56" cm="1">
        <f t="array" aca="1" ref="Q8" ca="1">IF(INDIRECT(ADDRESS(ROW()*3-ROW($L$4)-ROW($F$4),COLUMN(H$3)))=0,"",INDIRECT(ADDRESS(ROW()*3-ROW($L$4)-ROW($F$4),COLUMN(H$3))))</f>
        <v>-2.7587999999999999</v>
      </c>
      <c r="R8" s="56" cm="1">
        <f t="array" aca="1" ref="R8" ca="1">IF(INDIRECT(ADDRESS(ROW()*3-ROW($L$4)-ROW($F$4),COLUMN(I$3)))=0,"",INDIRECT(ADDRESS(ROW()*3-ROW($L$4)-ROW($F$4),COLUMN(I$3))))</f>
        <v>0.42720000000000002</v>
      </c>
      <c r="S8" s="57" cm="1">
        <f t="array" aca="1" ref="S8" ca="1">IF(INDIRECT(ADDRESS(ROW()*3-ROW($L$4)-ROW($F$4),COLUMN(J$3)))=0,"",INDIRECT(ADDRESS(ROW()*3-ROW($L$4)-ROW($F$4),COLUMN(J$3))))</f>
        <v>8.5199999999999998E-2</v>
      </c>
      <c r="T8" s="58" cm="1">
        <f t="array" aca="1" ref="T8" ca="1">IF(INDIRECT(ADDRESS(ROW()*3-ROW($L$4)-ROW($F$4)+1,COLUMN(G$3)))=0,"",INDIRECT(ADDRESS(ROW()*3-ROW($L$4)-ROW($F$4)+1,COLUMN(G$3))))</f>
        <v>-2.3026</v>
      </c>
      <c r="U8" s="56" cm="1">
        <f t="array" aca="1" ref="U8" ca="1">IF(INDIRECT(ADDRESS(ROW()*3-ROW($L$4)-ROW($F$4)+1,COLUMN(H$3)))=0,"",INDIRECT(ADDRESS(ROW()*3-ROW($L$4)-ROW($F$4)+1,COLUMN(H$3))))</f>
        <v>-2.8277999999999999</v>
      </c>
      <c r="V8" s="56" cm="1">
        <f t="array" aca="1" ref="V8" ca="1">IF(INDIRECT(ADDRESS(ROW()*3-ROW($L$4)-ROW($F$4)+1,COLUMN(I$3)))=0,"",INDIRECT(ADDRESS(ROW()*3-ROW($L$4)-ROW($F$4)+1,COLUMN(I$3))))</f>
        <v>0.43790000000000001</v>
      </c>
      <c r="W8" s="57" cm="1">
        <f t="array" aca="1" ref="W8" ca="1">IF(INDIRECT(ADDRESS(ROW()*3-ROW($L$4)-ROW($F$4)+1,COLUMN(J$3)))=0,"",INDIRECT(ADDRESS(ROW()*3-ROW($L$4)-ROW($F$4)+1,COLUMN(J$3))))</f>
        <v>8.7300000000000003E-2</v>
      </c>
      <c r="X8" s="58" cm="1">
        <f t="array" aca="1" ref="X8" ca="1">IF(INDIRECT(ADDRESS(ROW()*3-ROW($L$4)-ROW($F$4),COLUMN(G$3)))=0,"",INDIRECT(ADDRESS(ROW()*3-ROW($L$4)-ROW($F$4)+2,COLUMN(G$3))))</f>
        <v>-2.3586999999999998</v>
      </c>
      <c r="Y8" s="56" cm="1">
        <f t="array" aca="1" ref="Y8" ca="1">IF(INDIRECT(ADDRESS(ROW()*3-ROW($L$4)-ROW($F$4),COLUMN(H$3)))=0,"",INDIRECT(ADDRESS(ROW()*3-ROW($L$4)-ROW($F$4)+2,COLUMN(H$3))))</f>
        <v>-2.8967999999999998</v>
      </c>
      <c r="Z8" s="56" cm="1">
        <f t="array" aca="1" ref="Z8" ca="1">IF(INDIRECT(ADDRESS(ROW()*3-ROW($L$4)-ROW($F$4),COLUMN(I$3)))=0,"",INDIRECT(ADDRESS(ROW()*3-ROW($L$4)-ROW($F$4)+2,COLUMN(I$3))))</f>
        <v>0.4486</v>
      </c>
      <c r="AA8" s="57" cm="1">
        <f t="array" aca="1" ref="AA8" ca="1">IF(INDIRECT(ADDRESS(ROW()*3-ROW($L$4)-ROW($F$4),COLUMN(J$3)))=0,"",INDIRECT(ADDRESS(ROW()*3-ROW($L$4)-ROW($F$4)+2,COLUMN(J$3))))</f>
        <v>8.9499999999999996E-2</v>
      </c>
    </row>
    <row r="9" spans="1:27" ht="15" thickBot="1">
      <c r="A9" s="3" t="s">
        <v>10</v>
      </c>
      <c r="B9" s="35">
        <v>1.2600000000000001E-3</v>
      </c>
      <c r="C9" s="228"/>
      <c r="D9" s="228"/>
      <c r="E9" s="225"/>
      <c r="F9" s="3" t="s">
        <v>10</v>
      </c>
      <c r="G9" s="177">
        <v>-1.5687</v>
      </c>
      <c r="H9" s="178">
        <v>-1.8976</v>
      </c>
      <c r="I9" s="178">
        <v>0.2646</v>
      </c>
      <c r="J9" s="178">
        <v>6.4299999999999996E-2</v>
      </c>
      <c r="K9" s="27"/>
      <c r="L9" s="67">
        <v>2016</v>
      </c>
      <c r="M9" s="10" t="s">
        <v>30</v>
      </c>
      <c r="N9" s="77" t="s">
        <v>31</v>
      </c>
      <c r="O9" s="54" cm="1">
        <f t="array" aca="1" ref="O9" ca="1">IF(INDIRECT(ADDRESS(ROW()*3-ROW($L$4)-ROW($F$4),COLUMN($E$2)))=0,"",INDIRECT(ADDRESS(ROW()*3-ROW($L$4)-ROW($F$4),COLUMN($E$2))))</f>
        <v>196.95</v>
      </c>
      <c r="P9" s="58" cm="1">
        <f t="array" aca="1" ref="P9" ca="1">IF(INDIRECT(ADDRESS(ROW()*3-ROW($L$4)-ROW($F$4),COLUMN(G$3)))=0,"",INDIRECT(ADDRESS(ROW()*3-ROW($L$4)-ROW($F$4),COLUMN(G$3))))</f>
        <v>-2.4731999999999998</v>
      </c>
      <c r="Q9" s="56" cm="1">
        <f t="array" aca="1" ref="Q9" ca="1">IF(INDIRECT(ADDRESS(ROW()*3-ROW($L$4)-ROW($F$4),COLUMN(H$3)))=0,"",INDIRECT(ADDRESS(ROW()*3-ROW($L$4)-ROW($F$4),COLUMN(H$3))))</f>
        <v>-2.9424000000000001</v>
      </c>
      <c r="R9" s="56" cm="1">
        <f t="array" aca="1" ref="R9" ca="1">IF(INDIRECT(ADDRESS(ROW()*3-ROW($L$4)-ROW($F$4),COLUMN(I$3)))=0,"",INDIRECT(ADDRESS(ROW()*3-ROW($L$4)-ROW($F$4),COLUMN(I$3))))</f>
        <v>0.41399999999999998</v>
      </c>
      <c r="S9" s="57" cm="1">
        <f t="array" aca="1" ref="S9" ca="1">IF(INDIRECT(ADDRESS(ROW()*3-ROW($L$4)-ROW($F$4),COLUMN(J$3)))=0,"",INDIRECT(ADDRESS(ROW()*3-ROW($L$4)-ROW($F$4),COLUMN(J$3))))</f>
        <v>5.5199999999999999E-2</v>
      </c>
      <c r="T9" s="58" cm="1">
        <f t="array" aca="1" ref="T9" ca="1">IF(INDIRECT(ADDRESS(ROW()*3-ROW($L$4)-ROW($F$4)+1,COLUMN(G$3)))=0,"",INDIRECT(ADDRESS(ROW()*3-ROW($L$4)-ROW($F$4)+1,COLUMN(G$3))))</f>
        <v>-2.5350000000000001</v>
      </c>
      <c r="U9" s="56" cm="1">
        <f t="array" aca="1" ref="U9" ca="1">IF(INDIRECT(ADDRESS(ROW()*3-ROW($L$4)-ROW($F$4)+1,COLUMN(H$3)))=0,"",INDIRECT(ADDRESS(ROW()*3-ROW($L$4)-ROW($F$4)+1,COLUMN(H$3))))</f>
        <v>-3.016</v>
      </c>
      <c r="V9" s="56" cm="1">
        <f t="array" aca="1" ref="V9" ca="1">IF(INDIRECT(ADDRESS(ROW()*3-ROW($L$4)-ROW($F$4)+1,COLUMN(I$3)))=0,"",INDIRECT(ADDRESS(ROW()*3-ROW($L$4)-ROW($F$4)+1,COLUMN(I$3))))</f>
        <v>0.4244</v>
      </c>
      <c r="W9" s="57" cm="1">
        <f t="array" aca="1" ref="W9" ca="1">IF(INDIRECT(ADDRESS(ROW()*3-ROW($L$4)-ROW($F$4)+1,COLUMN(J$3)))=0,"",INDIRECT(ADDRESS(ROW()*3-ROW($L$4)-ROW($F$4)+1,COLUMN(J$3))))</f>
        <v>5.6599999999999998E-2</v>
      </c>
      <c r="X9" s="58" cm="1">
        <f t="array" aca="1" ref="X9" ca="1">IF(INDIRECT(ADDRESS(ROW()*3-ROW($L$4)-ROW($F$4),COLUMN(G$3)))=0,"",INDIRECT(ADDRESS(ROW()*3-ROW($L$4)-ROW($F$4)+2,COLUMN(G$3))))</f>
        <v>-2.5969000000000002</v>
      </c>
      <c r="Y9" s="56" cm="1">
        <f t="array" aca="1" ref="Y9" ca="1">IF(INDIRECT(ADDRESS(ROW()*3-ROW($L$4)-ROW($F$4),COLUMN(H$3)))=0,"",INDIRECT(ADDRESS(ROW()*3-ROW($L$4)-ROW($F$4)+2,COLUMN(H$3))))</f>
        <v>-3.0895999999999999</v>
      </c>
      <c r="Z9" s="56" cm="1">
        <f t="array" aca="1" ref="Z9" ca="1">IF(INDIRECT(ADDRESS(ROW()*3-ROW($L$4)-ROW($F$4),COLUMN(I$3)))=0,"",INDIRECT(ADDRESS(ROW()*3-ROW($L$4)-ROW($F$4)+2,COLUMN(I$3))))</f>
        <v>0.43469999999999998</v>
      </c>
      <c r="AA9" s="57" cm="1">
        <f t="array" aca="1" ref="AA9" ca="1">IF(INDIRECT(ADDRESS(ROW()*3-ROW($L$4)-ROW($F$4),COLUMN(J$3)))=0,"",INDIRECT(ADDRESS(ROW()*3-ROW($L$4)-ROW($F$4)+2,COLUMN(J$3))))</f>
        <v>5.8000000000000003E-2</v>
      </c>
    </row>
    <row r="10" spans="1:27" ht="15" thickBot="1">
      <c r="A10" s="3" t="s">
        <v>8</v>
      </c>
      <c r="B10" s="33">
        <v>1.1999999999999999E-3</v>
      </c>
      <c r="C10" s="226" t="s">
        <v>27</v>
      </c>
      <c r="D10" s="226" t="s">
        <v>28</v>
      </c>
      <c r="E10" s="223">
        <v>227.2</v>
      </c>
      <c r="F10" s="3" t="s">
        <v>8</v>
      </c>
      <c r="G10" s="177">
        <v>-1.7472000000000001</v>
      </c>
      <c r="H10" s="178">
        <v>-2.1107999999999998</v>
      </c>
      <c r="I10" s="178">
        <v>0.2772</v>
      </c>
      <c r="J10" s="178">
        <v>8.6400000000000005E-2</v>
      </c>
      <c r="K10" s="27"/>
      <c r="L10" s="67">
        <v>2016</v>
      </c>
      <c r="M10" s="10" t="s">
        <v>31</v>
      </c>
      <c r="N10" s="77" t="s">
        <v>32</v>
      </c>
      <c r="O10" s="54" cm="1">
        <f t="array" aca="1" ref="O10" ca="1">IF(INDIRECT(ADDRESS(ROW()*3-ROW($L$4)-ROW($F$4),COLUMN($E$2)))=0,"",INDIRECT(ADDRESS(ROW()*3-ROW($L$4)-ROW($F$4),COLUMN($E$2))))</f>
        <v>213.7</v>
      </c>
      <c r="P10" s="58" cm="1">
        <f t="array" aca="1" ref="P10" ca="1">IF(INDIRECT(ADDRESS(ROW()*3-ROW($L$4)-ROW($F$4),COLUMN(G$3)))=0,"",INDIRECT(ADDRESS(ROW()*3-ROW($L$4)-ROW($F$4),COLUMN(G$3))))</f>
        <v>-2.1057000000000001</v>
      </c>
      <c r="Q10" s="56" cm="1">
        <f t="array" aca="1" ref="Q10" ca="1">IF(INDIRECT(ADDRESS(ROW()*3-ROW($L$4)-ROW($F$4),COLUMN(H$3)))=0,"",INDIRECT(ADDRESS(ROW()*3-ROW($L$4)-ROW($F$4),COLUMN(H$3))))</f>
        <v>-2.4351000000000003</v>
      </c>
      <c r="R10" s="56" cm="1">
        <f t="array" aca="1" ref="R10" ca="1">IF(INDIRECT(ADDRESS(ROW()*3-ROW($L$4)-ROW($F$4),COLUMN(I$3)))=0,"",INDIRECT(ADDRESS(ROW()*3-ROW($L$4)-ROW($F$4),COLUMN(I$3))))</f>
        <v>0.27450000000000002</v>
      </c>
      <c r="S10" s="57" cm="1">
        <f t="array" aca="1" ref="S10" ca="1">IF(INDIRECT(ADDRESS(ROW()*3-ROW($L$4)-ROW($F$4),COLUMN(J$3)))=0,"",INDIRECT(ADDRESS(ROW()*3-ROW($L$4)-ROW($F$4),COLUMN(J$3))))</f>
        <v>5.4899999999999997E-2</v>
      </c>
      <c r="T10" s="58" cm="1">
        <f t="array" aca="1" ref="T10" ca="1">IF(INDIRECT(ADDRESS(ROW()*3-ROW($L$4)-ROW($F$4)+1,COLUMN(G$3)))=0,"",INDIRECT(ADDRESS(ROW()*3-ROW($L$4)-ROW($F$4)+1,COLUMN(G$3))))</f>
        <v>-2.1402000000000001</v>
      </c>
      <c r="U10" s="56" cm="1">
        <f t="array" aca="1" ref="U10" ca="1">IF(INDIRECT(ADDRESS(ROW()*3-ROW($L$4)-ROW($F$4)+1,COLUMN(H$3)))=0,"",INDIRECT(ADDRESS(ROW()*3-ROW($L$4)-ROW($F$4)+1,COLUMN(H$3))))</f>
        <v>-2.4750000000000001</v>
      </c>
      <c r="V10" s="56" cm="1">
        <f t="array" aca="1" ref="V10" ca="1">IF(INDIRECT(ADDRESS(ROW()*3-ROW($L$4)-ROW($F$4)+1,COLUMN(I$3)))=0,"",INDIRECT(ADDRESS(ROW()*3-ROW($L$4)-ROW($F$4)+1,COLUMN(I$3))))</f>
        <v>0.27900000000000003</v>
      </c>
      <c r="W10" s="57" cm="1">
        <f t="array" aca="1" ref="W10" ca="1">IF(INDIRECT(ADDRESS(ROW()*3-ROW($L$4)-ROW($F$4)+1,COLUMN(J$3)))=0,"",INDIRECT(ADDRESS(ROW()*3-ROW($L$4)-ROW($F$4)+1,COLUMN(J$3))))</f>
        <v>5.5800000000000002E-2</v>
      </c>
      <c r="X10" s="58" cm="1">
        <f t="array" aca="1" ref="X10" ca="1">IF(INDIRECT(ADDRESS(ROW()*3-ROW($L$4)-ROW($F$4),COLUMN(G$3)))=0,"",INDIRECT(ADDRESS(ROW()*3-ROW($L$4)-ROW($F$4)+2,COLUMN(G$3))))</f>
        <v>-2.1747999999999998</v>
      </c>
      <c r="Y10" s="56" cm="1">
        <f t="array" aca="1" ref="Y10" ca="1">IF(INDIRECT(ADDRESS(ROW()*3-ROW($L$4)-ROW($F$4),COLUMN(H$3)))=0,"",INDIRECT(ADDRESS(ROW()*3-ROW($L$4)-ROW($F$4)+2,COLUMN(H$3))))</f>
        <v>-2.5150000000000001</v>
      </c>
      <c r="Z10" s="56" cm="1">
        <f t="array" aca="1" ref="Z10" ca="1">IF(INDIRECT(ADDRESS(ROW()*3-ROW($L$4)-ROW($F$4),COLUMN(I$3)))=0,"",INDIRECT(ADDRESS(ROW()*3-ROW($L$4)-ROW($F$4)+2,COLUMN(I$3))))</f>
        <v>0.28349999999999997</v>
      </c>
      <c r="AA10" s="57" cm="1">
        <f t="array" aca="1" ref="AA10" ca="1">IF(INDIRECT(ADDRESS(ROW()*3-ROW($L$4)-ROW($F$4),COLUMN(J$3)))=0,"",INDIRECT(ADDRESS(ROW()*3-ROW($L$4)-ROW($F$4)+2,COLUMN(J$3))))</f>
        <v>5.67E-2</v>
      </c>
    </row>
    <row r="11" spans="1:27" ht="15" thickBot="1">
      <c r="A11" s="3" t="s">
        <v>9</v>
      </c>
      <c r="B11" s="34">
        <v>1.23E-3</v>
      </c>
      <c r="C11" s="227"/>
      <c r="D11" s="227"/>
      <c r="E11" s="224"/>
      <c r="F11" s="3" t="s">
        <v>9</v>
      </c>
      <c r="G11" s="177">
        <v>-1.7908999999999999</v>
      </c>
      <c r="H11" s="178">
        <v>-2.1636000000000002</v>
      </c>
      <c r="I11" s="178">
        <v>0.28410000000000002</v>
      </c>
      <c r="J11" s="178">
        <v>8.8599999999999998E-2</v>
      </c>
      <c r="K11" s="27"/>
      <c r="L11" s="67">
        <v>2016</v>
      </c>
      <c r="M11" s="10" t="s">
        <v>32</v>
      </c>
      <c r="N11" s="77" t="s">
        <v>33</v>
      </c>
      <c r="O11" s="54" cm="1">
        <f t="array" aca="1" ref="O11" ca="1">IF(INDIRECT(ADDRESS(ROW()*3-ROW($L$4)-ROW($F$4),COLUMN($E$2)))=0,"",INDIRECT(ADDRESS(ROW()*3-ROW($L$4)-ROW($F$4),COLUMN($E$2))))</f>
        <v>260.75</v>
      </c>
      <c r="P11" s="58" cm="1">
        <f t="array" aca="1" ref="P11" ca="1">IF(INDIRECT(ADDRESS(ROW()*3-ROW($L$4)-ROW($F$4),COLUMN(G$3)))=0,"",INDIRECT(ADDRESS(ROW()*3-ROW($L$4)-ROW($F$4),COLUMN(G$3))))</f>
        <v>-0.9577</v>
      </c>
      <c r="Q11" s="56" cm="1">
        <f t="array" aca="1" ref="Q11" ca="1">IF(INDIRECT(ADDRESS(ROW()*3-ROW($L$4)-ROW($F$4),COLUMN(H$3)))=0,"",INDIRECT(ADDRESS(ROW()*3-ROW($L$4)-ROW($F$4),COLUMN(H$3))))</f>
        <v>-1.2749000000000001</v>
      </c>
      <c r="R11" s="56" cm="1">
        <f t="array" aca="1" ref="R11" ca="1">IF(INDIRECT(ADDRESS(ROW()*3-ROW($L$4)-ROW($F$4),COLUMN(I$3)))=0,"",INDIRECT(ADDRESS(ROW()*3-ROW($L$4)-ROW($F$4),COLUMN(I$3))))</f>
        <v>0.20499999999999999</v>
      </c>
      <c r="S11" s="57" cm="1">
        <f t="array" aca="1" ref="S11" ca="1">IF(INDIRECT(ADDRESS(ROW()*3-ROW($L$4)-ROW($F$4),COLUMN(J$3)))=0,"",INDIRECT(ADDRESS(ROW()*3-ROW($L$4)-ROW($F$4),COLUMN(J$3))))</f>
        <v>0.11219999999999999</v>
      </c>
      <c r="T11" s="58" cm="1">
        <f t="array" aca="1" ref="T11" ca="1">IF(INDIRECT(ADDRESS(ROW()*3-ROW($L$4)-ROW($F$4)+1,COLUMN(G$3)))=0,"",INDIRECT(ADDRESS(ROW()*3-ROW($L$4)-ROW($F$4)+1,COLUMN(G$3))))</f>
        <v>-0.97340000000000004</v>
      </c>
      <c r="U11" s="56" cm="1">
        <f t="array" aca="1" ref="U11" ca="1">IF(INDIRECT(ADDRESS(ROW()*3-ROW($L$4)-ROW($F$4)+1,COLUMN(H$3)))=0,"",INDIRECT(ADDRESS(ROW()*3-ROW($L$4)-ROW($F$4)+1,COLUMN(H$3))))</f>
        <v>-1.2958000000000001</v>
      </c>
      <c r="V11" s="56" cm="1">
        <f t="array" aca="1" ref="V11" ca="1">IF(INDIRECT(ADDRESS(ROW()*3-ROW($L$4)-ROW($F$4)+1,COLUMN(I$3)))=0,"",INDIRECT(ADDRESS(ROW()*3-ROW($L$4)-ROW($F$4)+1,COLUMN(I$3))))</f>
        <v>0.20830000000000001</v>
      </c>
      <c r="W11" s="57" cm="1">
        <f t="array" aca="1" ref="W11" ca="1">IF(INDIRECT(ADDRESS(ROW()*3-ROW($L$4)-ROW($F$4)+1,COLUMN(J$3)))=0,"",INDIRECT(ADDRESS(ROW()*3-ROW($L$4)-ROW($F$4)+1,COLUMN(J$3))))</f>
        <v>0.11409999999999999</v>
      </c>
      <c r="X11" s="58" cm="1">
        <f t="array" aca="1" ref="X11" ca="1">IF(INDIRECT(ADDRESS(ROW()*3-ROW($L$4)-ROW($F$4),COLUMN(G$3)))=0,"",INDIRECT(ADDRESS(ROW()*3-ROW($L$4)-ROW($F$4)+2,COLUMN(G$3))))</f>
        <v>-0.98909999999999998</v>
      </c>
      <c r="Y11" s="56" cm="1">
        <f t="array" aca="1" ref="Y11" ca="1">IF(INDIRECT(ADDRESS(ROW()*3-ROW($L$4)-ROW($F$4),COLUMN(H$3)))=0,"",INDIRECT(ADDRESS(ROW()*3-ROW($L$4)-ROW($F$4)+2,COLUMN(H$3))))</f>
        <v>-1.3167</v>
      </c>
      <c r="Z11" s="56" cm="1">
        <f t="array" aca="1" ref="Z11" ca="1">IF(INDIRECT(ADDRESS(ROW()*3-ROW($L$4)-ROW($F$4),COLUMN(I$3)))=0,"",INDIRECT(ADDRESS(ROW()*3-ROW($L$4)-ROW($F$4)+2,COLUMN(I$3))))</f>
        <v>0.2117</v>
      </c>
      <c r="AA11" s="57" cm="1">
        <f t="array" aca="1" ref="AA11" ca="1">IF(INDIRECT(ADDRESS(ROW()*3-ROW($L$4)-ROW($F$4),COLUMN(J$3)))=0,"",INDIRECT(ADDRESS(ROW()*3-ROW($L$4)-ROW($F$4)+2,COLUMN(J$3))))</f>
        <v>0.1159</v>
      </c>
    </row>
    <row r="12" spans="1:27" ht="15" thickBot="1">
      <c r="A12" s="3" t="s">
        <v>10</v>
      </c>
      <c r="B12" s="35">
        <v>1.2600000000000001E-3</v>
      </c>
      <c r="C12" s="228"/>
      <c r="D12" s="228"/>
      <c r="E12" s="225"/>
      <c r="F12" s="3" t="s">
        <v>10</v>
      </c>
      <c r="G12" s="177">
        <v>-1.8346</v>
      </c>
      <c r="H12" s="178">
        <v>-2.2164000000000001</v>
      </c>
      <c r="I12" s="178">
        <v>0.29110000000000003</v>
      </c>
      <c r="J12" s="178">
        <v>9.0700000000000003E-2</v>
      </c>
      <c r="K12" s="27"/>
      <c r="L12" s="67">
        <v>2016</v>
      </c>
      <c r="M12" s="10" t="s">
        <v>33</v>
      </c>
      <c r="N12" s="77" t="s">
        <v>34</v>
      </c>
      <c r="O12" s="54" cm="1">
        <f t="array" aca="1" ref="O12" ca="1">IF(INDIRECT(ADDRESS(ROW()*3-ROW($L$4)-ROW($F$4),COLUMN($E$2)))=0,"",INDIRECT(ADDRESS(ROW()*3-ROW($L$4)-ROW($F$4),COLUMN($E$2))))</f>
        <v>263.75</v>
      </c>
      <c r="P12" s="58" cm="1">
        <f t="array" aca="1" ref="P12" ca="1">IF(INDIRECT(ADDRESS(ROW()*3-ROW($L$4)-ROW($F$4),COLUMN(G$3)))=0,"",INDIRECT(ADDRESS(ROW()*3-ROW($L$4)-ROW($F$4),COLUMN(G$3))))</f>
        <v>-0.88449999999999995</v>
      </c>
      <c r="Q12" s="56" cm="1">
        <f t="array" aca="1" ref="Q12" ca="1">IF(INDIRECT(ADDRESS(ROW()*3-ROW($L$4)-ROW($F$4),COLUMN(H$3)))=0,"",INDIRECT(ADDRESS(ROW()*3-ROW($L$4)-ROW($F$4),COLUMN(H$3))))</f>
        <v>-1.1577999999999999</v>
      </c>
      <c r="R12" s="56" cm="1">
        <f t="array" aca="1" ref="R12" ca="1">IF(INDIRECT(ADDRESS(ROW()*3-ROW($L$4)-ROW($F$4),COLUMN(I$3)))=0,"",INDIRECT(ADDRESS(ROW()*3-ROW($L$4)-ROW($F$4),COLUMN(I$3))))</f>
        <v>0.16839999999999999</v>
      </c>
      <c r="S12" s="57" cm="1">
        <f t="array" aca="1" ref="S12" ca="1">IF(INDIRECT(ADDRESS(ROW()*3-ROW($L$4)-ROW($F$4),COLUMN(J$3)))=0,"",INDIRECT(ADDRESS(ROW()*3-ROW($L$4)-ROW($F$4),COLUMN(J$3))))</f>
        <v>0.10489999999999999</v>
      </c>
      <c r="T12" s="58" cm="1">
        <f t="array" aca="1" ref="T12" ca="1">IF(INDIRECT(ADDRESS(ROW()*3-ROW($L$4)-ROW($F$4)+1,COLUMN(G$3)))=0,"",INDIRECT(ADDRESS(ROW()*3-ROW($L$4)-ROW($F$4)+1,COLUMN(G$3))))</f>
        <v>-0.89900000000000002</v>
      </c>
      <c r="U12" s="56" cm="1">
        <f t="array" aca="1" ref="U12" ca="1">IF(INDIRECT(ADDRESS(ROW()*3-ROW($L$4)-ROW($F$4)+1,COLUMN(H$3)))=0,"",INDIRECT(ADDRESS(ROW()*3-ROW($L$4)-ROW($F$4)+1,COLUMN(H$3))))</f>
        <v>-1.1767000000000001</v>
      </c>
      <c r="V12" s="56" cm="1">
        <f t="array" aca="1" ref="V12" ca="1">IF(INDIRECT(ADDRESS(ROW()*3-ROW($L$4)-ROW($F$4)+1,COLUMN(I$3)))=0,"",INDIRECT(ADDRESS(ROW()*3-ROW($L$4)-ROW($F$4)+1,COLUMN(I$3))))</f>
        <v>0.1711</v>
      </c>
      <c r="W12" s="57" cm="1">
        <f t="array" aca="1" ref="W12" ca="1">IF(INDIRECT(ADDRESS(ROW()*3-ROW($L$4)-ROW($F$4)+1,COLUMN(J$3)))=0,"",INDIRECT(ADDRESS(ROW()*3-ROW($L$4)-ROW($F$4)+1,COLUMN(J$3))))</f>
        <v>0.1066</v>
      </c>
      <c r="X12" s="58" cm="1">
        <f t="array" aca="1" ref="X12" ca="1">IF(INDIRECT(ADDRESS(ROW()*3-ROW($L$4)-ROW($F$4),COLUMN(G$3)))=0,"",INDIRECT(ADDRESS(ROW()*3-ROW($L$4)-ROW($F$4)+2,COLUMN(G$3))))</f>
        <v>-0.91349999999999998</v>
      </c>
      <c r="Y12" s="56" cm="1">
        <f t="array" aca="1" ref="Y12" ca="1">IF(INDIRECT(ADDRESS(ROW()*3-ROW($L$4)-ROW($F$4),COLUMN(H$3)))=0,"",INDIRECT(ADDRESS(ROW()*3-ROW($L$4)-ROW($F$4)+2,COLUMN(H$3))))</f>
        <v>-1.1958</v>
      </c>
      <c r="Z12" s="56" cm="1">
        <f t="array" aca="1" ref="Z12" ca="1">IF(INDIRECT(ADDRESS(ROW()*3-ROW($L$4)-ROW($F$4),COLUMN(I$3)))=0,"",INDIRECT(ADDRESS(ROW()*3-ROW($L$4)-ROW($F$4)+2,COLUMN(I$3))))</f>
        <v>0.1739</v>
      </c>
      <c r="AA12" s="57" cm="1">
        <f t="array" aca="1" ref="AA12" ca="1">IF(INDIRECT(ADDRESS(ROW()*3-ROW($L$4)-ROW($F$4),COLUMN(J$3)))=0,"",INDIRECT(ADDRESS(ROW()*3-ROW($L$4)-ROW($F$4)+2,COLUMN(J$3))))</f>
        <v>0.1084</v>
      </c>
    </row>
    <row r="13" spans="1:27" ht="15" thickBot="1">
      <c r="A13" s="3" t="s">
        <v>8</v>
      </c>
      <c r="B13" s="33">
        <v>1.1999999999999999E-3</v>
      </c>
      <c r="C13" s="226" t="s">
        <v>28</v>
      </c>
      <c r="D13" s="226" t="s">
        <v>29</v>
      </c>
      <c r="E13" s="223">
        <v>185.5</v>
      </c>
      <c r="F13" s="3" t="s">
        <v>8</v>
      </c>
      <c r="G13" s="177">
        <v>-2.7480000000000002</v>
      </c>
      <c r="H13" s="178">
        <v>-3.0672000000000001</v>
      </c>
      <c r="I13" s="178">
        <v>0.26640000000000003</v>
      </c>
      <c r="J13" s="178">
        <v>5.28E-2</v>
      </c>
      <c r="K13" s="27"/>
      <c r="L13" s="67">
        <v>2016</v>
      </c>
      <c r="M13" s="10" t="s">
        <v>34</v>
      </c>
      <c r="N13" s="77" t="s">
        <v>35</v>
      </c>
      <c r="O13" s="54" cm="1">
        <f t="array" aca="1" ref="O13" ca="1">IF(INDIRECT(ADDRESS(ROW()*3-ROW($L$4)-ROW($F$4),COLUMN($E$2)))=0,"",INDIRECT(ADDRESS(ROW()*3-ROW($L$4)-ROW($F$4),COLUMN($E$2))))</f>
        <v>271</v>
      </c>
      <c r="P13" s="58" cm="1">
        <f t="array" aca="1" ref="P13" ca="1">IF(INDIRECT(ADDRESS(ROW()*3-ROW($L$4)-ROW($F$4),COLUMN(G$3)))=0,"",INDIRECT(ADDRESS(ROW()*3-ROW($L$4)-ROW($F$4),COLUMN(G$3))))</f>
        <v>-0.70760000000000001</v>
      </c>
      <c r="Q13" s="56" cm="1">
        <f t="array" aca="1" ref="Q13" ca="1">IF(INDIRECT(ADDRESS(ROW()*3-ROW($L$4)-ROW($F$4),COLUMN(H$3)))=0,"",INDIRECT(ADDRESS(ROW()*3-ROW($L$4)-ROW($F$4),COLUMN(H$3))))</f>
        <v>-0.99549999999999994</v>
      </c>
      <c r="R13" s="56" cm="1">
        <f t="array" aca="1" ref="R13" ca="1">IF(INDIRECT(ADDRESS(ROW()*3-ROW($L$4)-ROW($F$4),COLUMN(I$3)))=0,"",INDIRECT(ADDRESS(ROW()*3-ROW($L$4)-ROW($F$4),COLUMN(I$3))))</f>
        <v>0.18179999999999999</v>
      </c>
      <c r="S13" s="57" cm="1">
        <f t="array" aca="1" ref="S13" ca="1">IF(INDIRECT(ADDRESS(ROW()*3-ROW($L$4)-ROW($F$4),COLUMN(J$3)))=0,"",INDIRECT(ADDRESS(ROW()*3-ROW($L$4)-ROW($F$4),COLUMN(J$3))))</f>
        <v>0.1061</v>
      </c>
      <c r="T13" s="58" cm="1">
        <f t="array" aca="1" ref="T13" ca="1">IF(INDIRECT(ADDRESS(ROW()*3-ROW($L$4)-ROW($F$4)+1,COLUMN(G$3)))=0,"",INDIRECT(ADDRESS(ROW()*3-ROW($L$4)-ROW($F$4)+1,COLUMN(G$3))))</f>
        <v>-0.71919999999999995</v>
      </c>
      <c r="U13" s="56" cm="1">
        <f t="array" aca="1" ref="U13" ca="1">IF(INDIRECT(ADDRESS(ROW()*3-ROW($L$4)-ROW($F$4)+1,COLUMN(H$3)))=0,"",INDIRECT(ADDRESS(ROW()*3-ROW($L$4)-ROW($F$4)+1,COLUMN(H$3))))</f>
        <v>-1.0118999999999998</v>
      </c>
      <c r="V13" s="56" cm="1">
        <f t="array" aca="1" ref="V13" ca="1">IF(INDIRECT(ADDRESS(ROW()*3-ROW($L$4)-ROW($F$4)+1,COLUMN(I$3)))=0,"",INDIRECT(ADDRESS(ROW()*3-ROW($L$4)-ROW($F$4)+1,COLUMN(I$3))))</f>
        <v>0.18479999999999999</v>
      </c>
      <c r="W13" s="57" cm="1">
        <f t="array" aca="1" ref="W13" ca="1">IF(INDIRECT(ADDRESS(ROW()*3-ROW($L$4)-ROW($F$4)+1,COLUMN(J$3)))=0,"",INDIRECT(ADDRESS(ROW()*3-ROW($L$4)-ROW($F$4)+1,COLUMN(J$3))))</f>
        <v>0.1079</v>
      </c>
      <c r="X13" s="58" cm="1">
        <f t="array" aca="1" ref="X13" ca="1">IF(INDIRECT(ADDRESS(ROW()*3-ROW($L$4)-ROW($F$4),COLUMN(G$3)))=0,"",INDIRECT(ADDRESS(ROW()*3-ROW($L$4)-ROW($F$4)+2,COLUMN(G$3))))</f>
        <v>-0.73080000000000001</v>
      </c>
      <c r="Y13" s="56" cm="1">
        <f t="array" aca="1" ref="Y13" ca="1">IF(INDIRECT(ADDRESS(ROW()*3-ROW($L$4)-ROW($F$4),COLUMN(H$3)))=0,"",INDIRECT(ADDRESS(ROW()*3-ROW($L$4)-ROW($F$4)+2,COLUMN(H$3))))</f>
        <v>-1.0281</v>
      </c>
      <c r="Z13" s="56" cm="1">
        <f t="array" aca="1" ref="Z13" ca="1">IF(INDIRECT(ADDRESS(ROW()*3-ROW($L$4)-ROW($F$4),COLUMN(I$3)))=0,"",INDIRECT(ADDRESS(ROW()*3-ROW($L$4)-ROW($F$4)+2,COLUMN(I$3))))</f>
        <v>0.18770000000000001</v>
      </c>
      <c r="AA13" s="57" cm="1">
        <f t="array" aca="1" ref="AA13" ca="1">IF(INDIRECT(ADDRESS(ROW()*3-ROW($L$4)-ROW($F$4),COLUMN(J$3)))=0,"",INDIRECT(ADDRESS(ROW()*3-ROW($L$4)-ROW($F$4)+2,COLUMN(J$3))))</f>
        <v>0.1096</v>
      </c>
    </row>
    <row r="14" spans="1:27" ht="15" thickBot="1">
      <c r="A14" s="3" t="s">
        <v>9</v>
      </c>
      <c r="B14" s="34">
        <v>1.23E-3</v>
      </c>
      <c r="C14" s="227"/>
      <c r="D14" s="227"/>
      <c r="E14" s="224"/>
      <c r="F14" s="3" t="s">
        <v>9</v>
      </c>
      <c r="G14" s="177">
        <v>-2.8167</v>
      </c>
      <c r="H14" s="178">
        <v>-3.1438999999999999</v>
      </c>
      <c r="I14" s="178">
        <v>0.27310000000000001</v>
      </c>
      <c r="J14" s="178">
        <v>5.4100000000000002E-2</v>
      </c>
      <c r="K14" s="27"/>
      <c r="L14" s="67">
        <v>2016</v>
      </c>
      <c r="M14" s="10" t="s">
        <v>35</v>
      </c>
      <c r="N14" s="77" t="s">
        <v>36</v>
      </c>
      <c r="O14" s="54" cm="1">
        <f t="array" aca="1" ref="O14" ca="1">IF(INDIRECT(ADDRESS(ROW()*3-ROW($L$4)-ROW($F$4),COLUMN($E$2)))=0,"",INDIRECT(ADDRESS(ROW()*3-ROW($L$4)-ROW($F$4),COLUMN($E$2))))</f>
        <v>276.05</v>
      </c>
      <c r="P14" s="58" cm="1">
        <f t="array" aca="1" ref="P14" ca="1">IF(INDIRECT(ADDRESS(ROW()*3-ROW($L$4)-ROW($F$4),COLUMN(G$3)))=0,"",INDIRECT(ADDRESS(ROW()*3-ROW($L$4)-ROW($F$4),COLUMN(G$3))))</f>
        <v>-0.58440000000000003</v>
      </c>
      <c r="Q14" s="56" cm="1">
        <f t="array" aca="1" ref="Q14" ca="1">IF(INDIRECT(ADDRESS(ROW()*3-ROW($L$4)-ROW($F$4),COLUMN(H$3)))=0,"",INDIRECT(ADDRESS(ROW()*3-ROW($L$4)-ROW($F$4),COLUMN(H$3))))</f>
        <v>-1.0247999999999999</v>
      </c>
      <c r="R14" s="56" cm="1">
        <f t="array" aca="1" ref="R14" ca="1">IF(INDIRECT(ADDRESS(ROW()*3-ROW($L$4)-ROW($F$4),COLUMN(I$3)))=0,"",INDIRECT(ADDRESS(ROW()*3-ROW($L$4)-ROW($F$4),COLUMN(I$3))))</f>
        <v>0.33789999999999998</v>
      </c>
      <c r="S14" s="57" cm="1">
        <f t="array" aca="1" ref="S14" ca="1">IF(INDIRECT(ADDRESS(ROW()*3-ROW($L$4)-ROW($F$4),COLUMN(J$3)))=0,"",INDIRECT(ADDRESS(ROW()*3-ROW($L$4)-ROW($F$4),COLUMN(J$3))))</f>
        <v>0.10249999999999999</v>
      </c>
      <c r="T14" s="58" cm="1">
        <f t="array" aca="1" ref="T14" ca="1">IF(INDIRECT(ADDRESS(ROW()*3-ROW($L$4)-ROW($F$4)+1,COLUMN(G$3)))=0,"",INDIRECT(ADDRESS(ROW()*3-ROW($L$4)-ROW($F$4)+1,COLUMN(G$3))))</f>
        <v>-0.59399999999999997</v>
      </c>
      <c r="U14" s="56" cm="1">
        <f t="array" aca="1" ref="U14" ca="1">IF(INDIRECT(ADDRESS(ROW()*3-ROW($L$4)-ROW($F$4)+1,COLUMN(H$3)))=0,"",INDIRECT(ADDRESS(ROW()*3-ROW($L$4)-ROW($F$4)+1,COLUMN(H$3))))</f>
        <v>-1.0417000000000001</v>
      </c>
      <c r="V14" s="56" cm="1">
        <f t="array" aca="1" ref="V14" ca="1">IF(INDIRECT(ADDRESS(ROW()*3-ROW($L$4)-ROW($F$4)+1,COLUMN(I$3)))=0,"",INDIRECT(ADDRESS(ROW()*3-ROW($L$4)-ROW($F$4)+1,COLUMN(I$3))))</f>
        <v>0.34350000000000003</v>
      </c>
      <c r="W14" s="57" cm="1">
        <f t="array" aca="1" ref="W14" ca="1">IF(INDIRECT(ADDRESS(ROW()*3-ROW($L$4)-ROW($F$4)+1,COLUMN(J$3)))=0,"",INDIRECT(ADDRESS(ROW()*3-ROW($L$4)-ROW($F$4)+1,COLUMN(J$3))))</f>
        <v>0.1042</v>
      </c>
      <c r="X14" s="58" cm="1">
        <f t="array" aca="1" ref="X14" ca="1">IF(INDIRECT(ADDRESS(ROW()*3-ROW($L$4)-ROW($F$4),COLUMN(G$3)))=0,"",INDIRECT(ADDRESS(ROW()*3-ROW($L$4)-ROW($F$4)+2,COLUMN(G$3))))</f>
        <v>-0.60350000000000004</v>
      </c>
      <c r="Y14" s="56" cm="1">
        <f t="array" aca="1" ref="Y14" ca="1">IF(INDIRECT(ADDRESS(ROW()*3-ROW($L$4)-ROW($F$4),COLUMN(H$3)))=0,"",INDIRECT(ADDRESS(ROW()*3-ROW($L$4)-ROW($F$4)+2,COLUMN(H$3))))</f>
        <v>-1.0583</v>
      </c>
      <c r="Z14" s="56" cm="1">
        <f t="array" aca="1" ref="Z14" ca="1">IF(INDIRECT(ADDRESS(ROW()*3-ROW($L$4)-ROW($F$4),COLUMN(I$3)))=0,"",INDIRECT(ADDRESS(ROW()*3-ROW($L$4)-ROW($F$4)+2,COLUMN(I$3))))</f>
        <v>0.34899999999999998</v>
      </c>
      <c r="AA14" s="57" cm="1">
        <f t="array" aca="1" ref="AA14" ca="1">IF(INDIRECT(ADDRESS(ROW()*3-ROW($L$4)-ROW($F$4),COLUMN(J$3)))=0,"",INDIRECT(ADDRESS(ROW()*3-ROW($L$4)-ROW($F$4)+2,COLUMN(J$3))))</f>
        <v>0.10580000000000001</v>
      </c>
    </row>
    <row r="15" spans="1:27" ht="15" thickBot="1">
      <c r="A15" s="3" t="s">
        <v>10</v>
      </c>
      <c r="B15" s="35">
        <v>1.2600000000000001E-3</v>
      </c>
      <c r="C15" s="228"/>
      <c r="D15" s="228"/>
      <c r="E15" s="225"/>
      <c r="F15" s="3" t="s">
        <v>10</v>
      </c>
      <c r="G15" s="177">
        <v>-2.8854000000000002</v>
      </c>
      <c r="H15" s="178">
        <v>-3.2205000000000004</v>
      </c>
      <c r="I15" s="178">
        <v>0.2797</v>
      </c>
      <c r="J15" s="178">
        <v>5.5399999999999998E-2</v>
      </c>
      <c r="K15" s="27"/>
      <c r="L15" s="67">
        <v>2016</v>
      </c>
      <c r="M15" s="10" t="s">
        <v>36</v>
      </c>
      <c r="N15" s="77" t="s">
        <v>37</v>
      </c>
      <c r="O15" s="54" cm="1">
        <f t="array" aca="1" ref="O15" ca="1">IF(INDIRECT(ADDRESS(ROW()*3-ROW($L$4)-ROW($F$4),COLUMN($E$2)))=0,"",INDIRECT(ADDRESS(ROW()*3-ROW($L$4)-ROW($F$4),COLUMN($E$2))))</f>
        <v>301.35000000000002</v>
      </c>
      <c r="P15" s="58" cm="1">
        <f t="array" aca="1" ref="P15" ca="1">IF(INDIRECT(ADDRESS(ROW()*3-ROW($L$4)-ROW($F$4),COLUMN(G$3)))=0,"",INDIRECT(ADDRESS(ROW()*3-ROW($L$4)-ROW($F$4),COLUMN(G$3))))</f>
        <v>3.2899999999999999E-2</v>
      </c>
      <c r="Q15" s="56" cm="1">
        <f t="array" aca="1" ref="Q15" ca="1">IF(INDIRECT(ADDRESS(ROW()*3-ROW($L$4)-ROW($F$4),COLUMN(H$3)))=0,"",INDIRECT(ADDRESS(ROW()*3-ROW($L$4)-ROW($F$4),COLUMN(H$3))))</f>
        <v>-0.53810000000000002</v>
      </c>
      <c r="R15" s="56" cm="1">
        <f t="array" aca="1" ref="R15" ca="1">IF(INDIRECT(ADDRESS(ROW()*3-ROW($L$4)-ROW($F$4),COLUMN(I$3)))=0,"",INDIRECT(ADDRESS(ROW()*3-ROW($L$4)-ROW($F$4),COLUMN(I$3))))</f>
        <v>0.4819</v>
      </c>
      <c r="S15" s="57" cm="1">
        <f t="array" aca="1" ref="S15" ca="1">IF(INDIRECT(ADDRESS(ROW()*3-ROW($L$4)-ROW($F$4),COLUMN(J$3)))=0,"",INDIRECT(ADDRESS(ROW()*3-ROW($L$4)-ROW($F$4),COLUMN(J$3))))</f>
        <v>8.9099999999999999E-2</v>
      </c>
      <c r="T15" s="58" cm="1">
        <f t="array" aca="1" ref="T15" ca="1">IF(INDIRECT(ADDRESS(ROW()*3-ROW($L$4)-ROW($F$4)+1,COLUMN(G$3)))=0,"",INDIRECT(ADDRESS(ROW()*3-ROW($L$4)-ROW($F$4)+1,COLUMN(G$3))))</f>
        <v>3.3500000000000002E-2</v>
      </c>
      <c r="U15" s="56" cm="1">
        <f t="array" aca="1" ref="U15" ca="1">IF(INDIRECT(ADDRESS(ROW()*3-ROW($L$4)-ROW($F$4)+1,COLUMN(H$3)))=0,"",INDIRECT(ADDRESS(ROW()*3-ROW($L$4)-ROW($F$4)+1,COLUMN(H$3))))</f>
        <v>-0.54680000000000006</v>
      </c>
      <c r="V15" s="56" cm="1">
        <f t="array" aca="1" ref="V15" ca="1">IF(INDIRECT(ADDRESS(ROW()*3-ROW($L$4)-ROW($F$4)+1,COLUMN(I$3)))=0,"",INDIRECT(ADDRESS(ROW()*3-ROW($L$4)-ROW($F$4)+1,COLUMN(I$3))))</f>
        <v>0.48980000000000001</v>
      </c>
      <c r="W15" s="57" cm="1">
        <f t="array" aca="1" ref="W15" ca="1">IF(INDIRECT(ADDRESS(ROW()*3-ROW($L$4)-ROW($F$4)+1,COLUMN(J$3)))=0,"",INDIRECT(ADDRESS(ROW()*3-ROW($L$4)-ROW($F$4)+1,COLUMN(J$3))))</f>
        <v>9.0499999999999997E-2</v>
      </c>
      <c r="X15" s="58" cm="1">
        <f t="array" aca="1" ref="X15" ca="1">IF(INDIRECT(ADDRESS(ROW()*3-ROW($L$4)-ROW($F$4),COLUMN(G$3)))=0,"",INDIRECT(ADDRESS(ROW()*3-ROW($L$4)-ROW($F$4)+2,COLUMN(G$3))))</f>
        <v>3.4000000000000002E-2</v>
      </c>
      <c r="Y15" s="56" cm="1">
        <f t="array" aca="1" ref="Y15" ca="1">IF(INDIRECT(ADDRESS(ROW()*3-ROW($L$4)-ROW($F$4),COLUMN(H$3)))=0,"",INDIRECT(ADDRESS(ROW()*3-ROW($L$4)-ROW($F$4)+2,COLUMN(H$3))))</f>
        <v>-0.55569999999999997</v>
      </c>
      <c r="Z15" s="56" cm="1">
        <f t="array" aca="1" ref="Z15" ca="1">IF(INDIRECT(ADDRESS(ROW()*3-ROW($L$4)-ROW($F$4),COLUMN(I$3)))=0,"",INDIRECT(ADDRESS(ROW()*3-ROW($L$4)-ROW($F$4)+2,COLUMN(I$3))))</f>
        <v>0.49769999999999998</v>
      </c>
      <c r="AA15" s="57" cm="1">
        <f t="array" aca="1" ref="AA15" ca="1">IF(INDIRECT(ADDRESS(ROW()*3-ROW($L$4)-ROW($F$4),COLUMN(J$3)))=0,"",INDIRECT(ADDRESS(ROW()*3-ROW($L$4)-ROW($F$4)+2,COLUMN(J$3))))</f>
        <v>9.1999999999999998E-2</v>
      </c>
    </row>
    <row r="16" spans="1:27" ht="15" thickBot="1">
      <c r="A16" s="3" t="s">
        <v>8</v>
      </c>
      <c r="B16" s="33">
        <v>1.1999999999999999E-3</v>
      </c>
      <c r="C16" s="226" t="s">
        <v>29</v>
      </c>
      <c r="D16" s="226" t="s">
        <v>30</v>
      </c>
      <c r="E16" s="223">
        <v>206.4</v>
      </c>
      <c r="F16" s="3" t="s">
        <v>8</v>
      </c>
      <c r="G16" s="177">
        <v>-2.2464</v>
      </c>
      <c r="H16" s="178">
        <v>-2.7587999999999999</v>
      </c>
      <c r="I16" s="178">
        <v>0.42720000000000002</v>
      </c>
      <c r="J16" s="178">
        <v>8.5199999999999998E-2</v>
      </c>
      <c r="K16" s="27"/>
      <c r="L16" s="68">
        <v>2016</v>
      </c>
      <c r="M16" s="11" t="s">
        <v>37</v>
      </c>
      <c r="N16" s="78" t="s">
        <v>26</v>
      </c>
      <c r="O16" s="59" cm="1">
        <f t="array" aca="1" ref="O16" ca="1">IF(INDIRECT(ADDRESS(ROW()*3-ROW($L$4)-ROW($F$4),COLUMN($E$2)))=0,"",INDIRECT(ADDRESS(ROW()*3-ROW($L$4)-ROW($F$4),COLUMN($E$2))))</f>
        <v>297.75</v>
      </c>
      <c r="P16" s="63" cm="1">
        <f t="array" aca="1" ref="P16" ca="1">IF(INDIRECT(ADDRESS(ROW()*3-ROW($L$4)-ROW($F$4),COLUMN(G$3)))=0,"",INDIRECT(ADDRESS(ROW()*3-ROW($L$4)-ROW($F$4),COLUMN(G$3))))</f>
        <v>-5.4899999999999997E-2</v>
      </c>
      <c r="Q16" s="61" cm="1">
        <f t="array" aca="1" ref="Q16" ca="1">IF(INDIRECT(ADDRESS(ROW()*3-ROW($L$4)-ROW($F$4),COLUMN(H$3)))=0,"",INDIRECT(ADDRESS(ROW()*3-ROW($L$4)-ROW($F$4),COLUMN(H$3))))</f>
        <v>-0.56490000000000007</v>
      </c>
      <c r="R16" s="61" cm="1">
        <f t="array" aca="1" ref="R16" ca="1">IF(INDIRECT(ADDRESS(ROW()*3-ROW($L$4)-ROW($F$4),COLUMN(I$3)))=0,"",INDIRECT(ADDRESS(ROW()*3-ROW($L$4)-ROW($F$4),COLUMN(I$3))))</f>
        <v>0.43680000000000002</v>
      </c>
      <c r="S16" s="62" cm="1">
        <f t="array" aca="1" ref="S16" ca="1">IF(INDIRECT(ADDRESS(ROW()*3-ROW($L$4)-ROW($F$4),COLUMN(J$3)))=0,"",INDIRECT(ADDRESS(ROW()*3-ROW($L$4)-ROW($F$4),COLUMN(J$3))))</f>
        <v>7.3200000000000001E-2</v>
      </c>
      <c r="T16" s="63" cm="1">
        <f t="array" aca="1" ref="T16" ca="1">IF(INDIRECT(ADDRESS(ROW()*3-ROW($L$4)-ROW($F$4)+1,COLUMN(G$3)))=0,"",INDIRECT(ADDRESS(ROW()*3-ROW($L$4)-ROW($F$4)+1,COLUMN(G$3))))</f>
        <v>-5.5800000000000002E-2</v>
      </c>
      <c r="U16" s="61" cm="1">
        <f t="array" aca="1" ref="U16" ca="1">IF(INDIRECT(ADDRESS(ROW()*3-ROW($L$4)-ROW($F$4)+1,COLUMN(H$3)))=0,"",INDIRECT(ADDRESS(ROW()*3-ROW($L$4)-ROW($F$4)+1,COLUMN(H$3))))</f>
        <v>-0.57410000000000005</v>
      </c>
      <c r="V16" s="61" cm="1">
        <f t="array" aca="1" ref="V16" ca="1">IF(INDIRECT(ADDRESS(ROW()*3-ROW($L$4)-ROW($F$4)+1,COLUMN(I$3)))=0,"",INDIRECT(ADDRESS(ROW()*3-ROW($L$4)-ROW($F$4)+1,COLUMN(I$3))))</f>
        <v>0.44390000000000002</v>
      </c>
      <c r="W16" s="62" cm="1">
        <f t="array" aca="1" ref="W16" ca="1">IF(INDIRECT(ADDRESS(ROW()*3-ROW($L$4)-ROW($F$4)+1,COLUMN(J$3)))=0,"",INDIRECT(ADDRESS(ROW()*3-ROW($L$4)-ROW($F$4)+1,COLUMN(J$3))))</f>
        <v>7.4399999999999994E-2</v>
      </c>
      <c r="X16" s="63" cm="1">
        <f t="array" aca="1" ref="X16" ca="1">IF(INDIRECT(ADDRESS(ROW()*3-ROW($L$4)-ROW($F$4),COLUMN(G$3)))=0,"",INDIRECT(ADDRESS(ROW()*3-ROW($L$4)-ROW($F$4)+2,COLUMN(G$3))))</f>
        <v>-5.67E-2</v>
      </c>
      <c r="Y16" s="61" cm="1">
        <f t="array" aca="1" ref="Y16" ca="1">IF(INDIRECT(ADDRESS(ROW()*3-ROW($L$4)-ROW($F$4),COLUMN(H$3)))=0,"",INDIRECT(ADDRESS(ROW()*3-ROW($L$4)-ROW($F$4)+2,COLUMN(H$3))))</f>
        <v>-0.58340000000000003</v>
      </c>
      <c r="Z16" s="61" cm="1">
        <f t="array" aca="1" ref="Z16" ca="1">IF(INDIRECT(ADDRESS(ROW()*3-ROW($L$4)-ROW($F$4),COLUMN(I$3)))=0,"",INDIRECT(ADDRESS(ROW()*3-ROW($L$4)-ROW($F$4)+2,COLUMN(I$3))))</f>
        <v>0.4511</v>
      </c>
      <c r="AA16" s="62" cm="1">
        <f t="array" aca="1" ref="AA16" ca="1">IF(INDIRECT(ADDRESS(ROW()*3-ROW($L$4)-ROW($F$4),COLUMN(J$3)))=0,"",INDIRECT(ADDRESS(ROW()*3-ROW($L$4)-ROW($F$4)+2,COLUMN(J$3))))</f>
        <v>7.5600000000000001E-2</v>
      </c>
    </row>
    <row r="17" spans="1:21" ht="15" thickBot="1">
      <c r="A17" s="3" t="s">
        <v>9</v>
      </c>
      <c r="B17" s="34">
        <v>1.23E-3</v>
      </c>
      <c r="C17" s="227"/>
      <c r="D17" s="227"/>
      <c r="E17" s="224"/>
      <c r="F17" s="3" t="s">
        <v>9</v>
      </c>
      <c r="G17" s="177">
        <v>-2.3026</v>
      </c>
      <c r="H17" s="178">
        <v>-2.8277999999999999</v>
      </c>
      <c r="I17" s="178">
        <v>0.43790000000000001</v>
      </c>
      <c r="J17" s="178">
        <v>8.7300000000000003E-2</v>
      </c>
      <c r="K17" s="27"/>
    </row>
    <row r="18" spans="1:21" ht="16" thickBot="1">
      <c r="A18" s="3" t="s">
        <v>10</v>
      </c>
      <c r="B18" s="35">
        <v>1.2600000000000001E-3</v>
      </c>
      <c r="C18" s="228"/>
      <c r="D18" s="228"/>
      <c r="E18" s="225"/>
      <c r="F18" s="3" t="s">
        <v>10</v>
      </c>
      <c r="G18" s="177">
        <v>-2.3586999999999998</v>
      </c>
      <c r="H18" s="178">
        <v>-2.8967999999999998</v>
      </c>
      <c r="I18" s="178">
        <v>0.4486</v>
      </c>
      <c r="J18" s="178">
        <v>8.9499999999999996E-2</v>
      </c>
      <c r="K18" s="27"/>
      <c r="L18" s="12" t="str">
        <f>"Fuel Price Adjustment " &amp; L4 &amp; " - High Voltage  (c/kWh)"</f>
        <v>Fuel Price Adjustment 2016 - High Voltage  (c/kWh)</v>
      </c>
      <c r="U18" s="12" t="str">
        <f>"Fuel Price Adjustment " &amp; L4 &amp; " - Low Voltage  (c/kWh)"</f>
        <v>Fuel Price Adjustment 2016 - Low Voltage  (c/kWh)</v>
      </c>
    </row>
    <row r="19" spans="1:21" ht="15" thickBot="1">
      <c r="A19" s="3" t="s">
        <v>8</v>
      </c>
      <c r="B19" s="33">
        <v>1.1999999999999999E-3</v>
      </c>
      <c r="C19" s="226" t="s">
        <v>30</v>
      </c>
      <c r="D19" s="226" t="s">
        <v>31</v>
      </c>
      <c r="E19" s="223">
        <v>196.95</v>
      </c>
      <c r="F19" s="3" t="s">
        <v>8</v>
      </c>
      <c r="G19" s="177">
        <v>-2.4731999999999998</v>
      </c>
      <c r="H19" s="178">
        <v>-2.9424000000000001</v>
      </c>
      <c r="I19" s="178">
        <v>0.41399999999999998</v>
      </c>
      <c r="J19" s="178">
        <v>5.5199999999999999E-2</v>
      </c>
      <c r="K19" s="27"/>
    </row>
    <row r="20" spans="1:21" ht="15" thickBot="1">
      <c r="A20" s="3" t="s">
        <v>9</v>
      </c>
      <c r="B20" s="34">
        <v>1.23E-3</v>
      </c>
      <c r="C20" s="227"/>
      <c r="D20" s="227"/>
      <c r="E20" s="224"/>
      <c r="F20" s="3" t="s">
        <v>9</v>
      </c>
      <c r="G20" s="177">
        <v>-2.5350000000000001</v>
      </c>
      <c r="H20" s="178">
        <v>-3.016</v>
      </c>
      <c r="I20" s="178">
        <v>0.4244</v>
      </c>
      <c r="J20" s="178">
        <v>5.6599999999999998E-2</v>
      </c>
      <c r="K20" s="27"/>
    </row>
    <row r="21" spans="1:21" ht="15" thickBot="1">
      <c r="A21" s="3" t="s">
        <v>10</v>
      </c>
      <c r="B21" s="35">
        <v>1.2600000000000001E-3</v>
      </c>
      <c r="C21" s="228"/>
      <c r="D21" s="228"/>
      <c r="E21" s="225"/>
      <c r="F21" s="3" t="s">
        <v>10</v>
      </c>
      <c r="G21" s="177">
        <v>-2.5969000000000002</v>
      </c>
      <c r="H21" s="178">
        <v>-3.0895999999999999</v>
      </c>
      <c r="I21" s="178">
        <v>0.43469999999999998</v>
      </c>
      <c r="J21" s="178">
        <v>5.8000000000000003E-2</v>
      </c>
      <c r="K21" s="27"/>
    </row>
    <row r="22" spans="1:21" ht="15" thickBot="1">
      <c r="A22" s="3" t="s">
        <v>8</v>
      </c>
      <c r="B22" s="36">
        <v>1.2199999999999999E-3</v>
      </c>
      <c r="C22" s="226" t="s">
        <v>31</v>
      </c>
      <c r="D22" s="226" t="s">
        <v>32</v>
      </c>
      <c r="E22" s="223">
        <v>213.7</v>
      </c>
      <c r="F22" s="3" t="s">
        <v>8</v>
      </c>
      <c r="G22" s="177">
        <v>-2.1057000000000001</v>
      </c>
      <c r="H22" s="178">
        <v>-2.4351000000000003</v>
      </c>
      <c r="I22" s="178">
        <v>0.27450000000000002</v>
      </c>
      <c r="J22" s="178">
        <v>5.4899999999999997E-2</v>
      </c>
      <c r="K22" s="27"/>
    </row>
    <row r="23" spans="1:21" ht="15" thickBot="1">
      <c r="A23" s="3" t="s">
        <v>9</v>
      </c>
      <c r="B23" s="37">
        <v>1.24E-3</v>
      </c>
      <c r="C23" s="227"/>
      <c r="D23" s="227"/>
      <c r="E23" s="224"/>
      <c r="F23" s="3" t="s">
        <v>9</v>
      </c>
      <c r="G23" s="177">
        <v>-2.1402000000000001</v>
      </c>
      <c r="H23" s="178">
        <v>-2.4750000000000001</v>
      </c>
      <c r="I23" s="178">
        <v>0.27900000000000003</v>
      </c>
      <c r="J23" s="178">
        <v>5.5800000000000002E-2</v>
      </c>
      <c r="K23" s="27"/>
    </row>
    <row r="24" spans="1:21" ht="15" thickBot="1">
      <c r="A24" s="3" t="s">
        <v>10</v>
      </c>
      <c r="B24" s="38">
        <v>1.2600000000000001E-3</v>
      </c>
      <c r="C24" s="228"/>
      <c r="D24" s="228"/>
      <c r="E24" s="225"/>
      <c r="F24" s="3" t="s">
        <v>10</v>
      </c>
      <c r="G24" s="177">
        <v>-2.1747999999999998</v>
      </c>
      <c r="H24" s="178">
        <v>-2.5150000000000001</v>
      </c>
      <c r="I24" s="178">
        <v>0.28349999999999997</v>
      </c>
      <c r="J24" s="178">
        <v>5.67E-2</v>
      </c>
      <c r="K24" s="27"/>
    </row>
    <row r="25" spans="1:21" ht="15" thickBot="1">
      <c r="A25" s="3" t="s">
        <v>8</v>
      </c>
      <c r="B25" s="36">
        <v>1.2199999999999999E-3</v>
      </c>
      <c r="C25" s="226" t="s">
        <v>32</v>
      </c>
      <c r="D25" s="226" t="s">
        <v>33</v>
      </c>
      <c r="E25" s="223">
        <v>260.75</v>
      </c>
      <c r="F25" s="3" t="s">
        <v>8</v>
      </c>
      <c r="G25" s="177">
        <v>-0.9577</v>
      </c>
      <c r="H25" s="178">
        <v>-1.2749000000000001</v>
      </c>
      <c r="I25" s="178">
        <v>0.20499999999999999</v>
      </c>
      <c r="J25" s="178">
        <v>0.11219999999999999</v>
      </c>
      <c r="K25" s="27"/>
    </row>
    <row r="26" spans="1:21" ht="15" thickBot="1">
      <c r="A26" s="3" t="s">
        <v>9</v>
      </c>
      <c r="B26" s="37">
        <v>1.24E-3</v>
      </c>
      <c r="C26" s="227"/>
      <c r="D26" s="227"/>
      <c r="E26" s="224"/>
      <c r="F26" s="3" t="s">
        <v>9</v>
      </c>
      <c r="G26" s="177">
        <v>-0.97340000000000004</v>
      </c>
      <c r="H26" s="178">
        <v>-1.2958000000000001</v>
      </c>
      <c r="I26" s="178">
        <v>0.20830000000000001</v>
      </c>
      <c r="J26" s="178">
        <v>0.11409999999999999</v>
      </c>
      <c r="K26" s="27"/>
    </row>
    <row r="27" spans="1:21" ht="15" thickBot="1">
      <c r="A27" s="3" t="s">
        <v>10</v>
      </c>
      <c r="B27" s="38">
        <v>1.2600000000000001E-3</v>
      </c>
      <c r="C27" s="228"/>
      <c r="D27" s="228"/>
      <c r="E27" s="225"/>
      <c r="F27" s="3" t="s">
        <v>10</v>
      </c>
      <c r="G27" s="177">
        <v>-0.98909999999999998</v>
      </c>
      <c r="H27" s="178">
        <v>-1.3167</v>
      </c>
      <c r="I27" s="178">
        <v>0.2117</v>
      </c>
      <c r="J27" s="178">
        <v>0.1159</v>
      </c>
      <c r="K27" s="27"/>
    </row>
    <row r="28" spans="1:21" ht="15" thickBot="1">
      <c r="A28" s="3" t="s">
        <v>8</v>
      </c>
      <c r="B28" s="36">
        <v>1.2199999999999999E-3</v>
      </c>
      <c r="C28" s="226" t="s">
        <v>33</v>
      </c>
      <c r="D28" s="226" t="s">
        <v>34</v>
      </c>
      <c r="E28" s="223">
        <v>263.75</v>
      </c>
      <c r="F28" s="3" t="s">
        <v>8</v>
      </c>
      <c r="G28" s="177">
        <v>-0.88449999999999995</v>
      </c>
      <c r="H28" s="178">
        <v>-1.1577999999999999</v>
      </c>
      <c r="I28" s="178">
        <v>0.16839999999999999</v>
      </c>
      <c r="J28" s="178">
        <v>0.10489999999999999</v>
      </c>
      <c r="K28" s="27"/>
    </row>
    <row r="29" spans="1:21" ht="15" thickBot="1">
      <c r="A29" s="3" t="s">
        <v>9</v>
      </c>
      <c r="B29" s="37">
        <v>1.24E-3</v>
      </c>
      <c r="C29" s="227"/>
      <c r="D29" s="227"/>
      <c r="E29" s="224"/>
      <c r="F29" s="3" t="s">
        <v>9</v>
      </c>
      <c r="G29" s="177">
        <v>-0.89900000000000002</v>
      </c>
      <c r="H29" s="178">
        <v>-1.1767000000000001</v>
      </c>
      <c r="I29" s="178">
        <v>0.1711</v>
      </c>
      <c r="J29" s="178">
        <v>0.1066</v>
      </c>
      <c r="K29" s="27"/>
    </row>
    <row r="30" spans="1:21" ht="15" thickBot="1">
      <c r="A30" s="3" t="s">
        <v>10</v>
      </c>
      <c r="B30" s="38">
        <v>1.2600000000000001E-3</v>
      </c>
      <c r="C30" s="228"/>
      <c r="D30" s="228"/>
      <c r="E30" s="225"/>
      <c r="F30" s="3" t="s">
        <v>10</v>
      </c>
      <c r="G30" s="177">
        <v>-0.91349999999999998</v>
      </c>
      <c r="H30" s="178">
        <v>-1.1958</v>
      </c>
      <c r="I30" s="178">
        <v>0.1739</v>
      </c>
      <c r="J30" s="178">
        <v>0.1084</v>
      </c>
      <c r="K30" s="27"/>
    </row>
    <row r="31" spans="1:21" ht="15" thickBot="1">
      <c r="A31" s="3" t="s">
        <v>8</v>
      </c>
      <c r="B31" s="36">
        <v>1.2199999999999999E-3</v>
      </c>
      <c r="C31" s="226" t="s">
        <v>34</v>
      </c>
      <c r="D31" s="226" t="s">
        <v>35</v>
      </c>
      <c r="E31" s="223">
        <v>271</v>
      </c>
      <c r="F31" s="3" t="s">
        <v>8</v>
      </c>
      <c r="G31" s="177">
        <v>-0.70760000000000001</v>
      </c>
      <c r="H31" s="178">
        <v>-0.99549999999999994</v>
      </c>
      <c r="I31" s="178">
        <v>0.18179999999999999</v>
      </c>
      <c r="J31" s="178">
        <v>0.1061</v>
      </c>
      <c r="K31" s="27"/>
    </row>
    <row r="32" spans="1:21" ht="15" thickBot="1">
      <c r="A32" s="3" t="s">
        <v>9</v>
      </c>
      <c r="B32" s="37">
        <v>1.24E-3</v>
      </c>
      <c r="C32" s="227"/>
      <c r="D32" s="227"/>
      <c r="E32" s="224"/>
      <c r="F32" s="3" t="s">
        <v>9</v>
      </c>
      <c r="G32" s="177">
        <v>-0.71919999999999995</v>
      </c>
      <c r="H32" s="178">
        <v>-1.0118999999999998</v>
      </c>
      <c r="I32" s="178">
        <v>0.18479999999999999</v>
      </c>
      <c r="J32" s="178">
        <v>0.1079</v>
      </c>
      <c r="K32" s="27"/>
    </row>
    <row r="33" spans="1:11" ht="15" thickBot="1">
      <c r="A33" s="3" t="s">
        <v>10</v>
      </c>
      <c r="B33" s="38">
        <v>1.2600000000000001E-3</v>
      </c>
      <c r="C33" s="228"/>
      <c r="D33" s="228"/>
      <c r="E33" s="225"/>
      <c r="F33" s="3" t="s">
        <v>10</v>
      </c>
      <c r="G33" s="177">
        <v>-0.73080000000000001</v>
      </c>
      <c r="H33" s="178">
        <v>-1.0281</v>
      </c>
      <c r="I33" s="178">
        <v>0.18770000000000001</v>
      </c>
      <c r="J33" s="178">
        <v>0.1096</v>
      </c>
      <c r="K33" s="27"/>
    </row>
    <row r="34" spans="1:11" ht="15" thickBot="1">
      <c r="A34" s="3" t="s">
        <v>8</v>
      </c>
      <c r="B34" s="36">
        <v>1.2199999999999999E-3</v>
      </c>
      <c r="C34" s="226" t="s">
        <v>35</v>
      </c>
      <c r="D34" s="226" t="s">
        <v>36</v>
      </c>
      <c r="E34" s="223">
        <v>276.05</v>
      </c>
      <c r="F34" s="3" t="s">
        <v>8</v>
      </c>
      <c r="G34" s="177">
        <v>-0.58440000000000003</v>
      </c>
      <c r="H34" s="178">
        <v>-1.0247999999999999</v>
      </c>
      <c r="I34" s="178">
        <v>0.33789999999999998</v>
      </c>
      <c r="J34" s="178">
        <v>0.10249999999999999</v>
      </c>
      <c r="K34" s="27"/>
    </row>
    <row r="35" spans="1:11" ht="15" thickBot="1">
      <c r="A35" s="3" t="s">
        <v>9</v>
      </c>
      <c r="B35" s="37">
        <v>1.24E-3</v>
      </c>
      <c r="C35" s="227"/>
      <c r="D35" s="227"/>
      <c r="E35" s="224"/>
      <c r="F35" s="3" t="s">
        <v>9</v>
      </c>
      <c r="G35" s="177">
        <v>-0.59399999999999997</v>
      </c>
      <c r="H35" s="178">
        <v>-1.0417000000000001</v>
      </c>
      <c r="I35" s="178">
        <v>0.34350000000000003</v>
      </c>
      <c r="J35" s="178">
        <v>0.1042</v>
      </c>
      <c r="K35" s="27"/>
    </row>
    <row r="36" spans="1:11" ht="15" thickBot="1">
      <c r="A36" s="3" t="s">
        <v>10</v>
      </c>
      <c r="B36" s="38">
        <v>1.2600000000000001E-3</v>
      </c>
      <c r="C36" s="228"/>
      <c r="D36" s="228"/>
      <c r="E36" s="225"/>
      <c r="F36" s="3" t="s">
        <v>10</v>
      </c>
      <c r="G36" s="177">
        <v>-0.60350000000000004</v>
      </c>
      <c r="H36" s="178">
        <v>-1.0583</v>
      </c>
      <c r="I36" s="178">
        <v>0.34899999999999998</v>
      </c>
      <c r="J36" s="178">
        <v>0.10580000000000001</v>
      </c>
      <c r="K36" s="27"/>
    </row>
    <row r="37" spans="1:11" ht="15.75" customHeight="1" thickBot="1">
      <c r="A37" s="3" t="s">
        <v>8</v>
      </c>
      <c r="B37" s="36">
        <v>1.2199999999999999E-3</v>
      </c>
      <c r="C37" s="226" t="s">
        <v>36</v>
      </c>
      <c r="D37" s="226" t="s">
        <v>37</v>
      </c>
      <c r="E37" s="223">
        <v>301.35000000000002</v>
      </c>
      <c r="F37" s="3" t="s">
        <v>8</v>
      </c>
      <c r="G37" s="177">
        <v>3.2899999999999999E-2</v>
      </c>
      <c r="H37" s="178">
        <v>-0.53810000000000002</v>
      </c>
      <c r="I37" s="178">
        <v>0.4819</v>
      </c>
      <c r="J37" s="178">
        <v>8.9099999999999999E-2</v>
      </c>
      <c r="K37" s="27"/>
    </row>
    <row r="38" spans="1:11" ht="15" thickBot="1">
      <c r="A38" s="3" t="s">
        <v>9</v>
      </c>
      <c r="B38" s="37">
        <v>1.24E-3</v>
      </c>
      <c r="C38" s="227"/>
      <c r="D38" s="227"/>
      <c r="E38" s="224"/>
      <c r="F38" s="3" t="s">
        <v>9</v>
      </c>
      <c r="G38" s="177">
        <v>3.3500000000000002E-2</v>
      </c>
      <c r="H38" s="178">
        <v>-0.54680000000000006</v>
      </c>
      <c r="I38" s="178">
        <v>0.48980000000000001</v>
      </c>
      <c r="J38" s="178">
        <v>9.0499999999999997E-2</v>
      </c>
      <c r="K38" s="27"/>
    </row>
    <row r="39" spans="1:11" ht="15" thickBot="1">
      <c r="A39" s="3" t="s">
        <v>10</v>
      </c>
      <c r="B39" s="38">
        <v>1.2600000000000001E-3</v>
      </c>
      <c r="C39" s="228"/>
      <c r="D39" s="228"/>
      <c r="E39" s="225"/>
      <c r="F39" s="3" t="s">
        <v>10</v>
      </c>
      <c r="G39" s="177">
        <v>3.4000000000000002E-2</v>
      </c>
      <c r="H39" s="178">
        <v>-0.55569999999999997</v>
      </c>
      <c r="I39" s="178">
        <v>0.49769999999999998</v>
      </c>
      <c r="J39" s="178">
        <v>9.1999999999999998E-2</v>
      </c>
      <c r="K39" s="27"/>
    </row>
    <row r="40" spans="1:11" ht="15" thickBot="1">
      <c r="A40" s="3" t="s">
        <v>8</v>
      </c>
      <c r="B40" s="36">
        <v>1.2199999999999999E-3</v>
      </c>
      <c r="C40" s="226" t="s">
        <v>37</v>
      </c>
      <c r="D40" s="226"/>
      <c r="E40" s="223">
        <v>297.75</v>
      </c>
      <c r="F40" s="3" t="s">
        <v>8</v>
      </c>
      <c r="G40" s="177">
        <v>-5.4899999999999997E-2</v>
      </c>
      <c r="H40" s="178">
        <v>-0.56490000000000007</v>
      </c>
      <c r="I40" s="178">
        <v>0.43680000000000002</v>
      </c>
      <c r="J40" s="178">
        <v>7.3200000000000001E-2</v>
      </c>
      <c r="K40" s="27"/>
    </row>
    <row r="41" spans="1:11" ht="15" thickBot="1">
      <c r="A41" s="3" t="s">
        <v>9</v>
      </c>
      <c r="B41" s="37">
        <v>1.24E-3</v>
      </c>
      <c r="C41" s="227"/>
      <c r="D41" s="227"/>
      <c r="E41" s="224">
        <v>0</v>
      </c>
      <c r="F41" s="3" t="s">
        <v>9</v>
      </c>
      <c r="G41" s="177">
        <v>-5.5800000000000002E-2</v>
      </c>
      <c r="H41" s="178">
        <v>-0.57410000000000005</v>
      </c>
      <c r="I41" s="178">
        <v>0.44390000000000002</v>
      </c>
      <c r="J41" s="178">
        <v>7.4399999999999994E-2</v>
      </c>
      <c r="K41" s="27"/>
    </row>
    <row r="42" spans="1:11" ht="15" thickBot="1">
      <c r="A42" s="3" t="s">
        <v>10</v>
      </c>
      <c r="B42" s="38">
        <v>1.2600000000000001E-3</v>
      </c>
      <c r="C42" s="228"/>
      <c r="D42" s="228"/>
      <c r="E42" s="225">
        <v>0</v>
      </c>
      <c r="F42" s="3" t="s">
        <v>10</v>
      </c>
      <c r="G42" s="177">
        <v>-5.67E-2</v>
      </c>
      <c r="H42" s="178">
        <v>-0.58340000000000003</v>
      </c>
      <c r="I42" s="178">
        <v>0.4511</v>
      </c>
      <c r="J42" s="178">
        <v>7.5600000000000001E-2</v>
      </c>
      <c r="K42" s="27"/>
    </row>
    <row r="43" spans="1:11">
      <c r="C43" s="5" t="s">
        <v>4</v>
      </c>
    </row>
    <row r="49" spans="11:11">
      <c r="K49" s="27"/>
    </row>
  </sheetData>
  <sheetProtection sheet="1" objects="1" scenarios="1"/>
  <mergeCells count="44">
    <mergeCell ref="C28:C30"/>
    <mergeCell ref="D28:D30"/>
    <mergeCell ref="C31:C33"/>
    <mergeCell ref="D31:D33"/>
    <mergeCell ref="C40:C42"/>
    <mergeCell ref="D40:D42"/>
    <mergeCell ref="C34:C36"/>
    <mergeCell ref="D34:D36"/>
    <mergeCell ref="C37:C39"/>
    <mergeCell ref="D37:D39"/>
    <mergeCell ref="C19:C21"/>
    <mergeCell ref="D19:D21"/>
    <mergeCell ref="C22:C24"/>
    <mergeCell ref="D22:D24"/>
    <mergeCell ref="C25:C27"/>
    <mergeCell ref="D25:D27"/>
    <mergeCell ref="C10:C12"/>
    <mergeCell ref="D10:D12"/>
    <mergeCell ref="C13:C15"/>
    <mergeCell ref="D13:D15"/>
    <mergeCell ref="C16:C18"/>
    <mergeCell ref="D16:D18"/>
    <mergeCell ref="X2:AA2"/>
    <mergeCell ref="C4:C6"/>
    <mergeCell ref="D4:D6"/>
    <mergeCell ref="P2:S2"/>
    <mergeCell ref="T2:W2"/>
    <mergeCell ref="C7:C9"/>
    <mergeCell ref="D7:D9"/>
    <mergeCell ref="G1:J1"/>
    <mergeCell ref="G2:J2"/>
    <mergeCell ref="E4:E6"/>
    <mergeCell ref="E7:E9"/>
    <mergeCell ref="E10:E12"/>
    <mergeCell ref="E13:E15"/>
    <mergeCell ref="E16:E18"/>
    <mergeCell ref="E19:E21"/>
    <mergeCell ref="E22:E24"/>
    <mergeCell ref="E40:E42"/>
    <mergeCell ref="E25:E27"/>
    <mergeCell ref="E28:E30"/>
    <mergeCell ref="E31:E33"/>
    <mergeCell ref="E34:E36"/>
    <mergeCell ref="E37:E39"/>
  </mergeCells>
  <phoneticPr fontId="12" type="noConversion"/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37EDF-DBEA-4FB7-8D83-7B4332B80EA2}">
  <dimension ref="A1:AA49"/>
  <sheetViews>
    <sheetView topLeftCell="A29" zoomScaleNormal="100" workbookViewId="0">
      <selection activeCell="D37" sqref="D37:D39"/>
    </sheetView>
  </sheetViews>
  <sheetFormatPr defaultRowHeight="14.5"/>
  <cols>
    <col min="1" max="1" width="11.1796875" customWidth="1"/>
    <col min="2" max="2" width="14.54296875" customWidth="1"/>
    <col min="3" max="4" width="15" style="6" customWidth="1"/>
    <col min="5" max="5" width="16" customWidth="1"/>
    <col min="6" max="6" width="11.1796875" customWidth="1"/>
    <col min="7" max="7" width="9.54296875" customWidth="1"/>
    <col min="8" max="10" width="11.1796875" customWidth="1"/>
    <col min="12" max="12" width="9.81640625" customWidth="1"/>
    <col min="13" max="14" width="11.453125" customWidth="1"/>
    <col min="15" max="27" width="9.81640625" customWidth="1"/>
  </cols>
  <sheetData>
    <row r="1" spans="1:27" ht="46.5" hidden="1" customHeight="1" thickBot="1">
      <c r="A1" s="2"/>
      <c r="C1" s="1" t="s">
        <v>0</v>
      </c>
      <c r="D1" s="1" t="s">
        <v>1</v>
      </c>
      <c r="E1" s="7" t="s">
        <v>2</v>
      </c>
      <c r="F1" s="2"/>
      <c r="G1" s="229" t="s">
        <v>3</v>
      </c>
      <c r="H1" s="230"/>
      <c r="I1" s="230"/>
      <c r="J1" s="231"/>
    </row>
    <row r="2" spans="1:27" ht="46.5" customHeight="1" thickBot="1">
      <c r="A2" s="2"/>
      <c r="C2" s="1" t="s">
        <v>12</v>
      </c>
      <c r="D2" s="1" t="s">
        <v>40</v>
      </c>
      <c r="E2" s="7" t="s">
        <v>41</v>
      </c>
      <c r="F2" s="2"/>
      <c r="G2" s="229" t="s">
        <v>13</v>
      </c>
      <c r="H2" s="230"/>
      <c r="I2" s="230"/>
      <c r="J2" s="231"/>
      <c r="L2" s="8"/>
      <c r="M2" s="9"/>
      <c r="N2" s="9"/>
      <c r="O2" s="9"/>
      <c r="P2" s="234" t="s">
        <v>14</v>
      </c>
      <c r="Q2" s="232"/>
      <c r="R2" s="232"/>
      <c r="S2" s="233"/>
      <c r="T2" s="235" t="s">
        <v>15</v>
      </c>
      <c r="U2" s="236"/>
      <c r="V2" s="236"/>
      <c r="W2" s="237"/>
      <c r="X2" s="232" t="s">
        <v>16</v>
      </c>
      <c r="Y2" s="232"/>
      <c r="Z2" s="232"/>
      <c r="AA2" s="233"/>
    </row>
    <row r="3" spans="1:27" ht="29.5" thickBot="1">
      <c r="A3" s="4" t="s">
        <v>7</v>
      </c>
      <c r="B3" s="30" t="s">
        <v>11</v>
      </c>
      <c r="C3" s="4">
        <v>2017</v>
      </c>
      <c r="D3" s="64"/>
      <c r="E3" s="42" t="s">
        <v>24</v>
      </c>
      <c r="F3" s="4" t="s">
        <v>23</v>
      </c>
      <c r="G3" s="65" t="s">
        <v>20</v>
      </c>
      <c r="H3" s="66" t="s">
        <v>21</v>
      </c>
      <c r="I3" s="73" t="s">
        <v>38</v>
      </c>
      <c r="J3" s="4" t="s">
        <v>22</v>
      </c>
      <c r="K3" s="27"/>
      <c r="L3" s="74" t="s">
        <v>25</v>
      </c>
      <c r="M3" s="75" t="s">
        <v>17</v>
      </c>
      <c r="N3" s="76" t="s">
        <v>18</v>
      </c>
      <c r="O3" s="69" t="s">
        <v>19</v>
      </c>
      <c r="P3" s="70" t="s">
        <v>20</v>
      </c>
      <c r="Q3" s="71" t="s">
        <v>21</v>
      </c>
      <c r="R3" s="71" t="s">
        <v>38</v>
      </c>
      <c r="S3" s="72" t="s">
        <v>22</v>
      </c>
      <c r="T3" s="70" t="s">
        <v>20</v>
      </c>
      <c r="U3" s="71" t="s">
        <v>21</v>
      </c>
      <c r="V3" s="71" t="s">
        <v>38</v>
      </c>
      <c r="W3" s="72" t="s">
        <v>22</v>
      </c>
      <c r="X3" s="70" t="s">
        <v>20</v>
      </c>
      <c r="Y3" s="71" t="s">
        <v>21</v>
      </c>
      <c r="Z3" s="71" t="s">
        <v>38</v>
      </c>
      <c r="AA3" s="72" t="s">
        <v>22</v>
      </c>
    </row>
    <row r="4" spans="1:27" ht="15" thickBot="1">
      <c r="A4" s="3" t="s">
        <v>8</v>
      </c>
      <c r="B4" s="33">
        <v>1.2199999999999999E-3</v>
      </c>
      <c r="C4" s="226"/>
      <c r="D4" s="226" t="s">
        <v>26</v>
      </c>
      <c r="E4" s="223">
        <v>297.75</v>
      </c>
      <c r="F4" s="3" t="s">
        <v>8</v>
      </c>
      <c r="G4" s="177">
        <v>-5.4899999999999997E-2</v>
      </c>
      <c r="H4" s="178">
        <v>-0.56490000000000007</v>
      </c>
      <c r="I4" s="178">
        <v>0.43680000000000002</v>
      </c>
      <c r="J4" s="178">
        <v>7.3200000000000001E-2</v>
      </c>
      <c r="K4" s="27"/>
      <c r="L4" s="67">
        <v>2017</v>
      </c>
      <c r="M4" s="10"/>
      <c r="N4" s="77" t="s">
        <v>26</v>
      </c>
      <c r="O4" s="54" cm="1">
        <f t="array" aca="1" ref="O4" ca="1">IF(INDIRECT(ADDRESS(ROW()*3-ROW($L$4)-ROW($F$4),COLUMN($E$2)))=0,"",INDIRECT(ADDRESS(ROW()*3-ROW($L$4)-ROW($F$4),COLUMN($E$2))))</f>
        <v>297.75</v>
      </c>
      <c r="P4" s="58" cm="1">
        <f t="array" aca="1" ref="P4" ca="1">IF(INDIRECT(ADDRESS(ROW()*3-ROW($L$4)-ROW($F$4),COLUMN(G$3)))=0,"",INDIRECT(ADDRESS(ROW()*3-ROW($L$4)-ROW($F$4),COLUMN(G$3))))</f>
        <v>-5.4899999999999997E-2</v>
      </c>
      <c r="Q4" s="56" cm="1">
        <f t="array" aca="1" ref="Q4" ca="1">IF(INDIRECT(ADDRESS(ROW()*3-ROW($L$4)-ROW($F$4),COLUMN(H$3)))=0,"",INDIRECT(ADDRESS(ROW()*3-ROW($L$4)-ROW($F$4),COLUMN(H$3))))</f>
        <v>-0.56490000000000007</v>
      </c>
      <c r="R4" s="56" cm="1">
        <f t="array" aca="1" ref="R4" ca="1">IF(INDIRECT(ADDRESS(ROW()*3-ROW($L$4)-ROW($F$4),COLUMN(I$3)))=0,"",INDIRECT(ADDRESS(ROW()*3-ROW($L$4)-ROW($F$4),COLUMN(I$3))))</f>
        <v>0.43680000000000002</v>
      </c>
      <c r="S4" s="57" cm="1">
        <f t="array" aca="1" ref="S4" ca="1">IF(INDIRECT(ADDRESS(ROW()*3-ROW($L$4)-ROW($F$4),COLUMN(J$3)))=0,"",INDIRECT(ADDRESS(ROW()*3-ROW($L$4)-ROW($F$4),COLUMN(J$3))))</f>
        <v>7.3200000000000001E-2</v>
      </c>
      <c r="T4" s="58" cm="1">
        <f t="array" aca="1" ref="T4" ca="1">IF(INDIRECT(ADDRESS(ROW()*3-ROW($L$4)-ROW($F$4)+1,COLUMN(G$3)))=0,"",INDIRECT(ADDRESS(ROW()*3-ROW($L$4)-ROW($F$4)+1,COLUMN(G$3))))</f>
        <v>-5.5800000000000002E-2</v>
      </c>
      <c r="U4" s="56" cm="1">
        <f t="array" aca="1" ref="U4" ca="1">IF(INDIRECT(ADDRESS(ROW()*3-ROW($L$4)-ROW($F$4)+1,COLUMN(H$3)))=0,"",INDIRECT(ADDRESS(ROW()*3-ROW($L$4)-ROW($F$4)+1,COLUMN(H$3))))</f>
        <v>-0.57410000000000005</v>
      </c>
      <c r="V4" s="56" cm="1">
        <f t="array" aca="1" ref="V4" ca="1">IF(INDIRECT(ADDRESS(ROW()*3-ROW($L$4)-ROW($F$4)+1,COLUMN(I$3)))=0,"",INDIRECT(ADDRESS(ROW()*3-ROW($L$4)-ROW($F$4)+1,COLUMN(I$3))))</f>
        <v>0.44390000000000002</v>
      </c>
      <c r="W4" s="57" cm="1">
        <f t="array" aca="1" ref="W4" ca="1">IF(INDIRECT(ADDRESS(ROW()*3-ROW($L$4)-ROW($F$4)+1,COLUMN(J$3)))=0,"",INDIRECT(ADDRESS(ROW()*3-ROW($L$4)-ROW($F$4)+1,COLUMN(J$3))))</f>
        <v>7.4399999999999994E-2</v>
      </c>
      <c r="X4" s="58" cm="1">
        <f t="array" aca="1" ref="X4" ca="1">IF(INDIRECT(ADDRESS(ROW()*3-ROW($L$4)-ROW($F$4),COLUMN(G$3)))=0,"",INDIRECT(ADDRESS(ROW()*3-ROW($L$4)-ROW($F$4)+2,COLUMN(G$3))))</f>
        <v>-5.67E-2</v>
      </c>
      <c r="Y4" s="56" cm="1">
        <f t="array" aca="1" ref="Y4" ca="1">IF(INDIRECT(ADDRESS(ROW()*3-ROW($L$4)-ROW($F$4),COLUMN(H$3)))=0,"",INDIRECT(ADDRESS(ROW()*3-ROW($L$4)-ROW($F$4)+2,COLUMN(H$3))))</f>
        <v>-0.58340000000000003</v>
      </c>
      <c r="Z4" s="56" cm="1">
        <f t="array" aca="1" ref="Z4" ca="1">IF(INDIRECT(ADDRESS(ROW()*3-ROW($L$4)-ROW($F$4),COLUMN(I$3)))=0,"",INDIRECT(ADDRESS(ROW()*3-ROW($L$4)-ROW($F$4)+2,COLUMN(I$3))))</f>
        <v>0.4511</v>
      </c>
      <c r="AA4" s="57" cm="1">
        <f t="array" aca="1" ref="AA4" ca="1">IF(INDIRECT(ADDRESS(ROW()*3-ROW($L$4)-ROW($F$4),COLUMN(J$3)))=0,"",INDIRECT(ADDRESS(ROW()*3-ROW($L$4)-ROW($F$4)+2,COLUMN(J$3))))</f>
        <v>7.5600000000000001E-2</v>
      </c>
    </row>
    <row r="5" spans="1:27" ht="15" thickBot="1">
      <c r="A5" s="3" t="s">
        <v>9</v>
      </c>
      <c r="B5" s="34">
        <v>1.24E-3</v>
      </c>
      <c r="C5" s="227"/>
      <c r="D5" s="227"/>
      <c r="E5" s="224"/>
      <c r="F5" s="3" t="s">
        <v>9</v>
      </c>
      <c r="G5" s="177">
        <v>-5.5800000000000002E-2</v>
      </c>
      <c r="H5" s="178">
        <v>-0.57410000000000005</v>
      </c>
      <c r="I5" s="178">
        <v>0.44390000000000002</v>
      </c>
      <c r="J5" s="178">
        <v>7.4399999999999994E-2</v>
      </c>
      <c r="K5" s="27"/>
      <c r="L5" s="67">
        <v>2017</v>
      </c>
      <c r="M5" s="10" t="s">
        <v>26</v>
      </c>
      <c r="N5" s="77" t="s">
        <v>27</v>
      </c>
      <c r="O5" s="54" cm="1">
        <f t="array" aca="1" ref="O5" ca="1">IF(INDIRECT(ADDRESS(ROW()*3-ROW($L$4)-ROW($F$4),COLUMN($E$2)))=0,"",INDIRECT(ADDRESS(ROW()*3-ROW($L$4)-ROW($F$4),COLUMN($E$2))))</f>
        <v>324.75</v>
      </c>
      <c r="P5" s="58" cm="1">
        <f t="array" aca="1" ref="P5" ca="1">IF(INDIRECT(ADDRESS(ROW()*3-ROW($L$4)-ROW($F$4),COLUMN(G$3)))=0,"",INDIRECT(ADDRESS(ROW()*3-ROW($L$4)-ROW($F$4),COLUMN(G$3))))</f>
        <v>0.60389999999999999</v>
      </c>
      <c r="Q5" s="56" cm="1">
        <f t="array" aca="1" ref="Q5" ca="1">IF(INDIRECT(ADDRESS(ROW()*3-ROW($L$4)-ROW($F$4),COLUMN(H$3)))=0,"",INDIRECT(ADDRESS(ROW()*3-ROW($L$4)-ROW($F$4),COLUMN(H$3))))</f>
        <v>0.21350000000000002</v>
      </c>
      <c r="R5" s="56" cm="1">
        <f t="array" aca="1" ref="R5" ca="1">IF(INDIRECT(ADDRESS(ROW()*3-ROW($L$4)-ROW($F$4),COLUMN(I$3)))=0,"",INDIRECT(ADDRESS(ROW()*3-ROW($L$4)-ROW($F$4),COLUMN(I$3))))</f>
        <v>0.26229999999999998</v>
      </c>
      <c r="S5" s="57" cm="1">
        <f t="array" aca="1" ref="S5" ca="1">IF(INDIRECT(ADDRESS(ROW()*3-ROW($L$4)-ROW($F$4),COLUMN(J$3)))=0,"",INDIRECT(ADDRESS(ROW()*3-ROW($L$4)-ROW($F$4),COLUMN(J$3))))</f>
        <v>0.12809999999999999</v>
      </c>
      <c r="T5" s="58" cm="1">
        <f t="array" aca="1" ref="T5" ca="1">IF(INDIRECT(ADDRESS(ROW()*3-ROW($L$4)-ROW($F$4)+1,COLUMN(G$3)))=0,"",INDIRECT(ADDRESS(ROW()*3-ROW($L$4)-ROW($F$4)+1,COLUMN(G$3))))</f>
        <v>0.61380000000000001</v>
      </c>
      <c r="U5" s="56" cm="1">
        <f t="array" aca="1" ref="U5" ca="1">IF(INDIRECT(ADDRESS(ROW()*3-ROW($L$4)-ROW($F$4)+1,COLUMN(H$3)))=0,"",INDIRECT(ADDRESS(ROW()*3-ROW($L$4)-ROW($F$4)+1,COLUMN(H$3))))</f>
        <v>0.217</v>
      </c>
      <c r="V5" s="56" cm="1">
        <f t="array" aca="1" ref="V5" ca="1">IF(INDIRECT(ADDRESS(ROW()*3-ROW($L$4)-ROW($F$4)+1,COLUMN(I$3)))=0,"",INDIRECT(ADDRESS(ROW()*3-ROW($L$4)-ROW($F$4)+1,COLUMN(I$3))))</f>
        <v>0.2666</v>
      </c>
      <c r="W5" s="57" cm="1">
        <f t="array" aca="1" ref="W5" ca="1">IF(INDIRECT(ADDRESS(ROW()*3-ROW($L$4)-ROW($F$4)+1,COLUMN(J$3)))=0,"",INDIRECT(ADDRESS(ROW()*3-ROW($L$4)-ROW($F$4)+1,COLUMN(J$3))))</f>
        <v>0.13020000000000001</v>
      </c>
      <c r="X5" s="58" cm="1">
        <f t="array" aca="1" ref="X5" ca="1">IF(INDIRECT(ADDRESS(ROW()*3-ROW($L$4)-ROW($F$4),COLUMN(G$3)))=0,"",INDIRECT(ADDRESS(ROW()*3-ROW($L$4)-ROW($F$4)+2,COLUMN(G$3))))</f>
        <v>0.62370000000000003</v>
      </c>
      <c r="Y5" s="56" cm="1">
        <f t="array" aca="1" ref="Y5" ca="1">IF(INDIRECT(ADDRESS(ROW()*3-ROW($L$4)-ROW($F$4),COLUMN(H$3)))=0,"",INDIRECT(ADDRESS(ROW()*3-ROW($L$4)-ROW($F$4)+2,COLUMN(H$3))))</f>
        <v>0.22050000000000006</v>
      </c>
      <c r="Z5" s="56" cm="1">
        <f t="array" aca="1" ref="Z5" ca="1">IF(INDIRECT(ADDRESS(ROW()*3-ROW($L$4)-ROW($F$4),COLUMN(I$3)))=0,"",INDIRECT(ADDRESS(ROW()*3-ROW($L$4)-ROW($F$4)+2,COLUMN(I$3))))</f>
        <v>0.27089999999999997</v>
      </c>
      <c r="AA5" s="57" cm="1">
        <f t="array" aca="1" ref="AA5" ca="1">IF(INDIRECT(ADDRESS(ROW()*3-ROW($L$4)-ROW($F$4),COLUMN(J$3)))=0,"",INDIRECT(ADDRESS(ROW()*3-ROW($L$4)-ROW($F$4)+2,COLUMN(J$3))))</f>
        <v>0.1323</v>
      </c>
    </row>
    <row r="6" spans="1:27" ht="15" thickBot="1">
      <c r="A6" s="3" t="s">
        <v>10</v>
      </c>
      <c r="B6" s="35">
        <v>1.2600000000000001E-3</v>
      </c>
      <c r="C6" s="228"/>
      <c r="D6" s="228"/>
      <c r="E6" s="225"/>
      <c r="F6" s="3" t="s">
        <v>10</v>
      </c>
      <c r="G6" s="177">
        <v>-5.67E-2</v>
      </c>
      <c r="H6" s="178">
        <v>-0.58340000000000003</v>
      </c>
      <c r="I6" s="178">
        <v>0.4511</v>
      </c>
      <c r="J6" s="178">
        <v>7.5600000000000001E-2</v>
      </c>
      <c r="K6" s="27"/>
      <c r="L6" s="67">
        <v>2017</v>
      </c>
      <c r="M6" s="10" t="s">
        <v>27</v>
      </c>
      <c r="N6" s="77" t="s">
        <v>28</v>
      </c>
      <c r="O6" s="54" cm="1">
        <f t="array" aca="1" ref="O6" ca="1">IF(INDIRECT(ADDRESS(ROW()*3-ROW($L$4)-ROW($F$4),COLUMN($E$2)))=0,"",INDIRECT(ADDRESS(ROW()*3-ROW($L$4)-ROW($F$4),COLUMN($E$2))))</f>
        <v>356.85</v>
      </c>
      <c r="P6" s="58" cm="1">
        <f t="array" aca="1" ref="P6" ca="1">IF(INDIRECT(ADDRESS(ROW()*3-ROW($L$4)-ROW($F$4),COLUMN(G$3)))=0,"",INDIRECT(ADDRESS(ROW()*3-ROW($L$4)-ROW($F$4),COLUMN(G$3))))</f>
        <v>1.3871</v>
      </c>
      <c r="Q6" s="56" cm="1">
        <f t="array" aca="1" ref="Q6" ca="1">IF(INDIRECT(ADDRESS(ROW()*3-ROW($L$4)-ROW($F$4),COLUMN(H$3)))=0,"",INDIRECT(ADDRESS(ROW()*3-ROW($L$4)-ROW($F$4),COLUMN(H$3))))</f>
        <v>1.0114000000000001</v>
      </c>
      <c r="R6" s="56" cm="1">
        <f t="array" aca="1" ref="R6" ca="1">IF(INDIRECT(ADDRESS(ROW()*3-ROW($L$4)-ROW($F$4),COLUMN(I$3)))=0,"",INDIRECT(ADDRESS(ROW()*3-ROW($L$4)-ROW($F$4),COLUMN(I$3))))</f>
        <v>0.24640000000000001</v>
      </c>
      <c r="S6" s="57" cm="1">
        <f t="array" aca="1" ref="S6" ca="1">IF(INDIRECT(ADDRESS(ROW()*3-ROW($L$4)-ROW($F$4),COLUMN(J$3)))=0,"",INDIRECT(ADDRESS(ROW()*3-ROW($L$4)-ROW($F$4),COLUMN(J$3))))</f>
        <v>0.1293</v>
      </c>
      <c r="T6" s="58" cm="1">
        <f t="array" aca="1" ref="T6" ca="1">IF(INDIRECT(ADDRESS(ROW()*3-ROW($L$4)-ROW($F$4)+1,COLUMN(G$3)))=0,"",INDIRECT(ADDRESS(ROW()*3-ROW($L$4)-ROW($F$4)+1,COLUMN(G$3))))</f>
        <v>1.4213</v>
      </c>
      <c r="U6" s="56" cm="1">
        <f t="array" aca="1" ref="U6" ca="1">IF(INDIRECT(ADDRESS(ROW()*3-ROW($L$4)-ROW($F$4)+1,COLUMN(H$3)))=0,"",INDIRECT(ADDRESS(ROW()*3-ROW($L$4)-ROW($F$4)+1,COLUMN(H$3))))</f>
        <v>1.0363</v>
      </c>
      <c r="V6" s="56" cm="1">
        <f t="array" aca="1" ref="V6" ca="1">IF(INDIRECT(ADDRESS(ROW()*3-ROW($L$4)-ROW($F$4)+1,COLUMN(I$3)))=0,"",INDIRECT(ADDRESS(ROW()*3-ROW($L$4)-ROW($F$4)+1,COLUMN(I$3))))</f>
        <v>0.2525</v>
      </c>
      <c r="W6" s="57" cm="1">
        <f t="array" aca="1" ref="W6" ca="1">IF(INDIRECT(ADDRESS(ROW()*3-ROW($L$4)-ROW($F$4)+1,COLUMN(J$3)))=0,"",INDIRECT(ADDRESS(ROW()*3-ROW($L$4)-ROW($F$4)+1,COLUMN(J$3))))</f>
        <v>0.13250000000000001</v>
      </c>
      <c r="X6" s="58" cm="1">
        <f t="array" aca="1" ref="X6" ca="1">IF(INDIRECT(ADDRESS(ROW()*3-ROW($L$4)-ROW($F$4),COLUMN(G$3)))=0,"",INDIRECT(ADDRESS(ROW()*3-ROW($L$4)-ROW($F$4)+2,COLUMN(G$3))))</f>
        <v>1.4554</v>
      </c>
      <c r="Y6" s="56" cm="1">
        <f t="array" aca="1" ref="Y6" ca="1">IF(INDIRECT(ADDRESS(ROW()*3-ROW($L$4)-ROW($F$4),COLUMN(H$3)))=0,"",INDIRECT(ADDRESS(ROW()*3-ROW($L$4)-ROW($F$4)+2,COLUMN(H$3))))</f>
        <v>1.0611000000000002</v>
      </c>
      <c r="Z6" s="56" cm="1">
        <f t="array" aca="1" ref="Z6" ca="1">IF(INDIRECT(ADDRESS(ROW()*3-ROW($L$4)-ROW($F$4),COLUMN(I$3)))=0,"",INDIRECT(ADDRESS(ROW()*3-ROW($L$4)-ROW($F$4)+2,COLUMN(I$3))))</f>
        <v>0.2586</v>
      </c>
      <c r="AA6" s="57" cm="1">
        <f t="array" aca="1" ref="AA6" ca="1">IF(INDIRECT(ADDRESS(ROW()*3-ROW($L$4)-ROW($F$4),COLUMN(J$3)))=0,"",INDIRECT(ADDRESS(ROW()*3-ROW($L$4)-ROW($F$4)+2,COLUMN(J$3))))</f>
        <v>0.13569999999999999</v>
      </c>
    </row>
    <row r="7" spans="1:27" ht="15" thickBot="1">
      <c r="A7" s="3" t="s">
        <v>8</v>
      </c>
      <c r="B7" s="33">
        <v>1.2199999999999999E-3</v>
      </c>
      <c r="C7" s="226" t="s">
        <v>26</v>
      </c>
      <c r="D7" s="226" t="s">
        <v>27</v>
      </c>
      <c r="E7" s="223">
        <v>324.75</v>
      </c>
      <c r="F7" s="3" t="s">
        <v>8</v>
      </c>
      <c r="G7" s="177">
        <v>0.60389999999999999</v>
      </c>
      <c r="H7" s="178">
        <v>0.21350000000000002</v>
      </c>
      <c r="I7" s="178">
        <v>0.26229999999999998</v>
      </c>
      <c r="J7" s="178">
        <v>0.12809999999999999</v>
      </c>
      <c r="K7" s="27"/>
      <c r="L7" s="67">
        <v>2017</v>
      </c>
      <c r="M7" s="10" t="s">
        <v>28</v>
      </c>
      <c r="N7" s="77" t="s">
        <v>29</v>
      </c>
      <c r="O7" s="54" cm="1">
        <f t="array" aca="1" ref="O7" ca="1">IF(INDIRECT(ADDRESS(ROW()*3-ROW($L$4)-ROW($F$4),COLUMN($E$2)))=0,"",INDIRECT(ADDRESS(ROW()*3-ROW($L$4)-ROW($F$4),COLUMN($E$2))))</f>
        <v>362.05</v>
      </c>
      <c r="P7" s="58" cm="1">
        <f t="array" aca="1" ref="P7" ca="1">IF(INDIRECT(ADDRESS(ROW()*3-ROW($L$4)-ROW($F$4),COLUMN(G$3)))=0,"",INDIRECT(ADDRESS(ROW()*3-ROW($L$4)-ROW($F$4),COLUMN(G$3))))</f>
        <v>1.514</v>
      </c>
      <c r="Q7" s="56" cm="1">
        <f t="array" aca="1" ref="Q7" ca="1">IF(INDIRECT(ADDRESS(ROW()*3-ROW($L$4)-ROW($F$4),COLUMN(H$3)))=0,"",INDIRECT(ADDRESS(ROW()*3-ROW($L$4)-ROW($F$4),COLUMN(H$3))))</f>
        <v>0.9516</v>
      </c>
      <c r="R7" s="56" cm="1">
        <f t="array" aca="1" ref="R7" ca="1">IF(INDIRECT(ADDRESS(ROW()*3-ROW($L$4)-ROW($F$4),COLUMN(I$3)))=0,"",INDIRECT(ADDRESS(ROW()*3-ROW($L$4)-ROW($F$4),COLUMN(I$3))))</f>
        <v>0.45379999999999998</v>
      </c>
      <c r="S7" s="57" cm="1">
        <f t="array" aca="1" ref="S7" ca="1">IF(INDIRECT(ADDRESS(ROW()*3-ROW($L$4)-ROW($F$4),COLUMN(J$3)))=0,"",INDIRECT(ADDRESS(ROW()*3-ROW($L$4)-ROW($F$4),COLUMN(J$3))))</f>
        <v>0.1086</v>
      </c>
      <c r="T7" s="58" cm="1">
        <f t="array" aca="1" ref="T7" ca="1">IF(INDIRECT(ADDRESS(ROW()*3-ROW($L$4)-ROW($F$4)+1,COLUMN(G$3)))=0,"",INDIRECT(ADDRESS(ROW()*3-ROW($L$4)-ROW($F$4)+1,COLUMN(G$3))))</f>
        <v>1.5512999999999999</v>
      </c>
      <c r="U7" s="56" cm="1">
        <f t="array" aca="1" ref="U7" ca="1">IF(INDIRECT(ADDRESS(ROW()*3-ROW($L$4)-ROW($F$4)+1,COLUMN(H$3)))=0,"",INDIRECT(ADDRESS(ROW()*3-ROW($L$4)-ROW($F$4)+1,COLUMN(H$3))))</f>
        <v>0.97499999999999987</v>
      </c>
      <c r="V7" s="56" cm="1">
        <f t="array" aca="1" ref="V7" ca="1">IF(INDIRECT(ADDRESS(ROW()*3-ROW($L$4)-ROW($F$4)+1,COLUMN(I$3)))=0,"",INDIRECT(ADDRESS(ROW()*3-ROW($L$4)-ROW($F$4)+1,COLUMN(I$3))))</f>
        <v>0.46500000000000002</v>
      </c>
      <c r="W7" s="57" cm="1">
        <f t="array" aca="1" ref="W7" ca="1">IF(INDIRECT(ADDRESS(ROW()*3-ROW($L$4)-ROW($F$4)+1,COLUMN(J$3)))=0,"",INDIRECT(ADDRESS(ROW()*3-ROW($L$4)-ROW($F$4)+1,COLUMN(J$3))))</f>
        <v>0.1113</v>
      </c>
      <c r="X7" s="58" cm="1">
        <f t="array" aca="1" ref="X7" ca="1">IF(INDIRECT(ADDRESS(ROW()*3-ROW($L$4)-ROW($F$4),COLUMN(G$3)))=0,"",INDIRECT(ADDRESS(ROW()*3-ROW($L$4)-ROW($F$4)+2,COLUMN(G$3))))</f>
        <v>1.5885</v>
      </c>
      <c r="Y7" s="56" cm="1">
        <f t="array" aca="1" ref="Y7" ca="1">IF(INDIRECT(ADDRESS(ROW()*3-ROW($L$4)-ROW($F$4),COLUMN(H$3)))=0,"",INDIRECT(ADDRESS(ROW()*3-ROW($L$4)-ROW($F$4)+2,COLUMN(H$3))))</f>
        <v>0.99840000000000007</v>
      </c>
      <c r="Z7" s="56" cm="1">
        <f t="array" aca="1" ref="Z7" ca="1">IF(INDIRECT(ADDRESS(ROW()*3-ROW($L$4)-ROW($F$4),COLUMN(I$3)))=0,"",INDIRECT(ADDRESS(ROW()*3-ROW($L$4)-ROW($F$4)+2,COLUMN(I$3))))</f>
        <v>0.47620000000000001</v>
      </c>
      <c r="AA7" s="57" cm="1">
        <f t="array" aca="1" ref="AA7" ca="1">IF(INDIRECT(ADDRESS(ROW()*3-ROW($L$4)-ROW($F$4),COLUMN(J$3)))=0,"",INDIRECT(ADDRESS(ROW()*3-ROW($L$4)-ROW($F$4)+2,COLUMN(J$3))))</f>
        <v>0.1139</v>
      </c>
    </row>
    <row r="8" spans="1:27" ht="15" thickBot="1">
      <c r="A8" s="3" t="s">
        <v>9</v>
      </c>
      <c r="B8" s="34">
        <v>1.24E-3</v>
      </c>
      <c r="C8" s="227"/>
      <c r="D8" s="227"/>
      <c r="E8" s="224"/>
      <c r="F8" s="3" t="s">
        <v>9</v>
      </c>
      <c r="G8" s="177">
        <v>0.61380000000000001</v>
      </c>
      <c r="H8" s="178">
        <v>0.217</v>
      </c>
      <c r="I8" s="178">
        <v>0.2666</v>
      </c>
      <c r="J8" s="178">
        <v>0.13020000000000001</v>
      </c>
      <c r="K8" s="27"/>
      <c r="L8" s="67">
        <v>2017</v>
      </c>
      <c r="M8" s="10" t="s">
        <v>29</v>
      </c>
      <c r="N8" s="77" t="s">
        <v>30</v>
      </c>
      <c r="O8" s="54" cm="1">
        <f t="array" aca="1" ref="O8" ca="1">IF(INDIRECT(ADDRESS(ROW()*3-ROW($L$4)-ROW($F$4),COLUMN($E$2)))=0,"",INDIRECT(ADDRESS(ROW()*3-ROW($L$4)-ROW($F$4),COLUMN($E$2))))</f>
        <v>339.05</v>
      </c>
      <c r="P8" s="58" cm="1">
        <f t="array" aca="1" ref="P8" ca="1">IF(INDIRECT(ADDRESS(ROW()*3-ROW($L$4)-ROW($F$4),COLUMN(G$3)))=0,"",INDIRECT(ADDRESS(ROW()*3-ROW($L$4)-ROW($F$4),COLUMN(G$3))))</f>
        <v>0.95279999999999998</v>
      </c>
      <c r="Q8" s="56" cm="1">
        <f t="array" aca="1" ref="Q8" ca="1">IF(INDIRECT(ADDRESS(ROW()*3-ROW($L$4)-ROW($F$4),COLUMN(H$3)))=0,"",INDIRECT(ADDRESS(ROW()*3-ROW($L$4)-ROW($F$4),COLUMN(H$3))))</f>
        <v>0.55020000000000002</v>
      </c>
      <c r="R8" s="56" cm="1">
        <f t="array" aca="1" ref="R8" ca="1">IF(INDIRECT(ADDRESS(ROW()*3-ROW($L$4)-ROW($F$4),COLUMN(I$3)))=0,"",INDIRECT(ADDRESS(ROW()*3-ROW($L$4)-ROW($F$4),COLUMN(I$3))))</f>
        <v>0.29649999999999999</v>
      </c>
      <c r="S8" s="57" cm="1">
        <f t="array" aca="1" ref="S8" ca="1">IF(INDIRECT(ADDRESS(ROW()*3-ROW($L$4)-ROW($F$4),COLUMN(J$3)))=0,"",INDIRECT(ADDRESS(ROW()*3-ROW($L$4)-ROW($F$4),COLUMN(J$3))))</f>
        <v>0.1061</v>
      </c>
      <c r="T8" s="58" cm="1">
        <f t="array" aca="1" ref="T8" ca="1">IF(INDIRECT(ADDRESS(ROW()*3-ROW($L$4)-ROW($F$4)+1,COLUMN(G$3)))=0,"",INDIRECT(ADDRESS(ROW()*3-ROW($L$4)-ROW($F$4)+1,COLUMN(G$3))))</f>
        <v>0.97629999999999995</v>
      </c>
      <c r="U8" s="56" cm="1">
        <f t="array" aca="1" ref="U8" ca="1">IF(INDIRECT(ADDRESS(ROW()*3-ROW($L$4)-ROW($F$4)+1,COLUMN(H$3)))=0,"",INDIRECT(ADDRESS(ROW()*3-ROW($L$4)-ROW($F$4)+1,COLUMN(H$3))))</f>
        <v>0.56369999999999987</v>
      </c>
      <c r="V8" s="56" cm="1">
        <f t="array" aca="1" ref="V8" ca="1">IF(INDIRECT(ADDRESS(ROW()*3-ROW($L$4)-ROW($F$4)+1,COLUMN(I$3)))=0,"",INDIRECT(ADDRESS(ROW()*3-ROW($L$4)-ROW($F$4)+1,COLUMN(I$3))))</f>
        <v>0.30380000000000001</v>
      </c>
      <c r="W8" s="57" cm="1">
        <f t="array" aca="1" ref="W8" ca="1">IF(INDIRECT(ADDRESS(ROW()*3-ROW($L$4)-ROW($F$4)+1,COLUMN(J$3)))=0,"",INDIRECT(ADDRESS(ROW()*3-ROW($L$4)-ROW($F$4)+1,COLUMN(J$3))))</f>
        <v>0.10879999999999999</v>
      </c>
      <c r="X8" s="58" cm="1">
        <f t="array" aca="1" ref="X8" ca="1">IF(INDIRECT(ADDRESS(ROW()*3-ROW($L$4)-ROW($F$4),COLUMN(G$3)))=0,"",INDIRECT(ADDRESS(ROW()*3-ROW($L$4)-ROW($F$4)+2,COLUMN(G$3))))</f>
        <v>0.99970000000000003</v>
      </c>
      <c r="Y8" s="56" cm="1">
        <f t="array" aca="1" ref="Y8" ca="1">IF(INDIRECT(ADDRESS(ROW()*3-ROW($L$4)-ROW($F$4),COLUMN(H$3)))=0,"",INDIRECT(ADDRESS(ROW()*3-ROW($L$4)-ROW($F$4)+2,COLUMN(H$3))))</f>
        <v>0.57730000000000015</v>
      </c>
      <c r="Z8" s="56" cm="1">
        <f t="array" aca="1" ref="Z8" ca="1">IF(INDIRECT(ADDRESS(ROW()*3-ROW($L$4)-ROW($F$4),COLUMN(I$3)))=0,"",INDIRECT(ADDRESS(ROW()*3-ROW($L$4)-ROW($F$4)+2,COLUMN(I$3))))</f>
        <v>0.311</v>
      </c>
      <c r="AA8" s="57" cm="1">
        <f t="array" aca="1" ref="AA8" ca="1">IF(INDIRECT(ADDRESS(ROW()*3-ROW($L$4)-ROW($F$4),COLUMN(J$3)))=0,"",INDIRECT(ADDRESS(ROW()*3-ROW($L$4)-ROW($F$4)+2,COLUMN(J$3))))</f>
        <v>0.1114</v>
      </c>
    </row>
    <row r="9" spans="1:27" ht="15" thickBot="1">
      <c r="A9" s="3" t="s">
        <v>10</v>
      </c>
      <c r="B9" s="35">
        <v>1.2600000000000001E-3</v>
      </c>
      <c r="C9" s="228"/>
      <c r="D9" s="228"/>
      <c r="E9" s="225"/>
      <c r="F9" s="3" t="s">
        <v>10</v>
      </c>
      <c r="G9" s="177">
        <v>0.62370000000000003</v>
      </c>
      <c r="H9" s="178">
        <v>0.22050000000000006</v>
      </c>
      <c r="I9" s="178">
        <v>0.27089999999999997</v>
      </c>
      <c r="J9" s="178">
        <v>0.1323</v>
      </c>
      <c r="K9" s="27"/>
      <c r="L9" s="67">
        <v>2017</v>
      </c>
      <c r="M9" s="10" t="s">
        <v>30</v>
      </c>
      <c r="N9" s="77" t="s">
        <v>31</v>
      </c>
      <c r="O9" s="54" cm="1">
        <f t="array" aca="1" ref="O9" ca="1">IF(INDIRECT(ADDRESS(ROW()*3-ROW($L$4)-ROW($F$4),COLUMN($E$2)))=0,"",INDIRECT(ADDRESS(ROW()*3-ROW($L$4)-ROW($F$4),COLUMN($E$2))))</f>
        <v>340.2</v>
      </c>
      <c r="P9" s="58" cm="1">
        <f t="array" aca="1" ref="P9" ca="1">IF(INDIRECT(ADDRESS(ROW()*3-ROW($L$4)-ROW($F$4),COLUMN(G$3)))=0,"",INDIRECT(ADDRESS(ROW()*3-ROW($L$4)-ROW($F$4),COLUMN(G$3))))</f>
        <v>0.98089999999999999</v>
      </c>
      <c r="Q9" s="56" cm="1">
        <f t="array" aca="1" ref="Q9" ca="1">IF(INDIRECT(ADDRESS(ROW()*3-ROW($L$4)-ROW($F$4),COLUMN(H$3)))=0,"",INDIRECT(ADDRESS(ROW()*3-ROW($L$4)-ROW($F$4),COLUMN(H$3))))</f>
        <v>0.63569999999999993</v>
      </c>
      <c r="R9" s="56" cm="1">
        <f t="array" aca="1" ref="R9" ca="1">IF(INDIRECT(ADDRESS(ROW()*3-ROW($L$4)-ROW($F$4),COLUMN(I$3)))=0,"",INDIRECT(ADDRESS(ROW()*3-ROW($L$4)-ROW($F$4),COLUMN(I$3))))</f>
        <v>0.2525</v>
      </c>
      <c r="S9" s="57" cm="1">
        <f t="array" aca="1" ref="S9" ca="1">IF(INDIRECT(ADDRESS(ROW()*3-ROW($L$4)-ROW($F$4),COLUMN(J$3)))=0,"",INDIRECT(ADDRESS(ROW()*3-ROW($L$4)-ROW($F$4),COLUMN(J$3))))</f>
        <v>9.2700000000000005E-2</v>
      </c>
      <c r="T9" s="58" cm="1">
        <f t="array" aca="1" ref="T9" ca="1">IF(INDIRECT(ADDRESS(ROW()*3-ROW($L$4)-ROW($F$4)+1,COLUMN(G$3)))=0,"",INDIRECT(ADDRESS(ROW()*3-ROW($L$4)-ROW($F$4)+1,COLUMN(G$3))))</f>
        <v>1.0049999999999999</v>
      </c>
      <c r="U9" s="56" cm="1">
        <f t="array" aca="1" ref="U9" ca="1">IF(INDIRECT(ADDRESS(ROW()*3-ROW($L$4)-ROW($F$4)+1,COLUMN(H$3)))=0,"",INDIRECT(ADDRESS(ROW()*3-ROW($L$4)-ROW($F$4)+1,COLUMN(H$3))))</f>
        <v>0.6512</v>
      </c>
      <c r="V9" s="56" cm="1">
        <f t="array" aca="1" ref="V9" ca="1">IF(INDIRECT(ADDRESS(ROW()*3-ROW($L$4)-ROW($F$4)+1,COLUMN(I$3)))=0,"",INDIRECT(ADDRESS(ROW()*3-ROW($L$4)-ROW($F$4)+1,COLUMN(I$3))))</f>
        <v>0.25879999999999997</v>
      </c>
      <c r="W9" s="57" cm="1">
        <f t="array" aca="1" ref="W9" ca="1">IF(INDIRECT(ADDRESS(ROW()*3-ROW($L$4)-ROW($F$4)+1,COLUMN(J$3)))=0,"",INDIRECT(ADDRESS(ROW()*3-ROW($L$4)-ROW($F$4)+1,COLUMN(J$3))))</f>
        <v>9.5000000000000001E-2</v>
      </c>
      <c r="X9" s="58" cm="1">
        <f t="array" aca="1" ref="X9" ca="1">IF(INDIRECT(ADDRESS(ROW()*3-ROW($L$4)-ROW($F$4),COLUMN(G$3)))=0,"",INDIRECT(ADDRESS(ROW()*3-ROW($L$4)-ROW($F$4)+2,COLUMN(G$3))))</f>
        <v>1.0290999999999999</v>
      </c>
      <c r="Y9" s="56" cm="1">
        <f t="array" aca="1" ref="Y9" ca="1">IF(INDIRECT(ADDRESS(ROW()*3-ROW($L$4)-ROW($F$4),COLUMN(H$3)))=0,"",INDIRECT(ADDRESS(ROW()*3-ROW($L$4)-ROW($F$4)+2,COLUMN(H$3))))</f>
        <v>0.66679999999999984</v>
      </c>
      <c r="Z9" s="56" cm="1">
        <f t="array" aca="1" ref="Z9" ca="1">IF(INDIRECT(ADDRESS(ROW()*3-ROW($L$4)-ROW($F$4),COLUMN(I$3)))=0,"",INDIRECT(ADDRESS(ROW()*3-ROW($L$4)-ROW($F$4)+2,COLUMN(I$3))))</f>
        <v>0.26500000000000001</v>
      </c>
      <c r="AA9" s="57" cm="1">
        <f t="array" aca="1" ref="AA9" ca="1">IF(INDIRECT(ADDRESS(ROW()*3-ROW($L$4)-ROW($F$4),COLUMN(J$3)))=0,"",INDIRECT(ADDRESS(ROW()*3-ROW($L$4)-ROW($F$4)+2,COLUMN(J$3))))</f>
        <v>9.7299999999999998E-2</v>
      </c>
    </row>
    <row r="10" spans="1:27" ht="15" thickBot="1">
      <c r="A10" s="3" t="s">
        <v>8</v>
      </c>
      <c r="B10" s="39">
        <v>1.2199999999999999E-3</v>
      </c>
      <c r="C10" s="226" t="s">
        <v>27</v>
      </c>
      <c r="D10" s="226" t="s">
        <v>28</v>
      </c>
      <c r="E10" s="223">
        <v>356.85</v>
      </c>
      <c r="F10" s="3" t="s">
        <v>8</v>
      </c>
      <c r="G10" s="177">
        <v>1.3871</v>
      </c>
      <c r="H10" s="178">
        <v>1.0114000000000001</v>
      </c>
      <c r="I10" s="178">
        <v>0.24640000000000001</v>
      </c>
      <c r="J10" s="178">
        <v>0.1293</v>
      </c>
      <c r="K10" s="27"/>
      <c r="L10" s="67">
        <v>2017</v>
      </c>
      <c r="M10" s="10" t="s">
        <v>31</v>
      </c>
      <c r="N10" s="77" t="s">
        <v>32</v>
      </c>
      <c r="O10" s="54" cm="1">
        <f t="array" aca="1" ref="O10" ca="1">IF(INDIRECT(ADDRESS(ROW()*3-ROW($L$4)-ROW($F$4),COLUMN($E$2)))=0,"",INDIRECT(ADDRESS(ROW()*3-ROW($L$4)-ROW($F$4),COLUMN($E$2))))</f>
        <v>319.55</v>
      </c>
      <c r="P10" s="58" cm="1">
        <f t="array" aca="1" ref="P10" ca="1">IF(INDIRECT(ADDRESS(ROW()*3-ROW($L$4)-ROW($F$4),COLUMN(G$3)))=0,"",INDIRECT(ADDRESS(ROW()*3-ROW($L$4)-ROW($F$4),COLUMN(G$3))))</f>
        <v>0.47699999999999998</v>
      </c>
      <c r="Q10" s="56" cm="1">
        <f t="array" aca="1" ref="Q10" ca="1">IF(INDIRECT(ADDRESS(ROW()*3-ROW($L$4)-ROW($F$4),COLUMN(H$3)))=0,"",INDIRECT(ADDRESS(ROW()*3-ROW($L$4)-ROW($F$4),COLUMN(H$3))))</f>
        <v>0.19639999999999996</v>
      </c>
      <c r="R10" s="56" cm="1">
        <f t="array" aca="1" ref="R10" ca="1">IF(INDIRECT(ADDRESS(ROW()*3-ROW($L$4)-ROW($F$4),COLUMN(I$3)))=0,"",INDIRECT(ADDRESS(ROW()*3-ROW($L$4)-ROW($F$4),COLUMN(I$3))))</f>
        <v>0.20130000000000001</v>
      </c>
      <c r="S10" s="57" cm="1">
        <f t="array" aca="1" ref="S10" ca="1">IF(INDIRECT(ADDRESS(ROW()*3-ROW($L$4)-ROW($F$4),COLUMN(J$3)))=0,"",INDIRECT(ADDRESS(ROW()*3-ROW($L$4)-ROW($F$4),COLUMN(J$3))))</f>
        <v>7.9299999999999995E-2</v>
      </c>
      <c r="T10" s="58" cm="1">
        <f t="array" aca="1" ref="T10" ca="1">IF(INDIRECT(ADDRESS(ROW()*3-ROW($L$4)-ROW($F$4)+1,COLUMN(G$3)))=0,"",INDIRECT(ADDRESS(ROW()*3-ROW($L$4)-ROW($F$4)+1,COLUMN(G$3))))</f>
        <v>0.48880000000000001</v>
      </c>
      <c r="U10" s="56" cm="1">
        <f t="array" aca="1" ref="U10" ca="1">IF(INDIRECT(ADDRESS(ROW()*3-ROW($L$4)-ROW($F$4)+1,COLUMN(H$3)))=0,"",INDIRECT(ADDRESS(ROW()*3-ROW($L$4)-ROW($F$4)+1,COLUMN(H$3))))</f>
        <v>0.20119999999999999</v>
      </c>
      <c r="V10" s="56" cm="1">
        <f t="array" aca="1" ref="V10" ca="1">IF(INDIRECT(ADDRESS(ROW()*3-ROW($L$4)-ROW($F$4)+1,COLUMN(I$3)))=0,"",INDIRECT(ADDRESS(ROW()*3-ROW($L$4)-ROW($F$4)+1,COLUMN(I$3))))</f>
        <v>0.20630000000000001</v>
      </c>
      <c r="W10" s="57" cm="1">
        <f t="array" aca="1" ref="W10" ca="1">IF(INDIRECT(ADDRESS(ROW()*3-ROW($L$4)-ROW($F$4)+1,COLUMN(J$3)))=0,"",INDIRECT(ADDRESS(ROW()*3-ROW($L$4)-ROW($F$4)+1,COLUMN(J$3))))</f>
        <v>8.1299999999999997E-2</v>
      </c>
      <c r="X10" s="58" cm="1">
        <f t="array" aca="1" ref="X10" ca="1">IF(INDIRECT(ADDRESS(ROW()*3-ROW($L$4)-ROW($F$4),COLUMN(G$3)))=0,"",INDIRECT(ADDRESS(ROW()*3-ROW($L$4)-ROW($F$4)+2,COLUMN(G$3))))</f>
        <v>0.50049999999999994</v>
      </c>
      <c r="Y10" s="56" cm="1">
        <f t="array" aca="1" ref="Y10" ca="1">IF(INDIRECT(ADDRESS(ROW()*3-ROW($L$4)-ROW($F$4),COLUMN(H$3)))=0,"",INDIRECT(ADDRESS(ROW()*3-ROW($L$4)-ROW($F$4)+2,COLUMN(H$3))))</f>
        <v>0.20609999999999995</v>
      </c>
      <c r="Z10" s="56" cm="1">
        <f t="array" aca="1" ref="Z10" ca="1">IF(INDIRECT(ADDRESS(ROW()*3-ROW($L$4)-ROW($F$4),COLUMN(I$3)))=0,"",INDIRECT(ADDRESS(ROW()*3-ROW($L$4)-ROW($F$4)+2,COLUMN(I$3))))</f>
        <v>0.2112</v>
      </c>
      <c r="AA10" s="57" cm="1">
        <f t="array" aca="1" ref="AA10" ca="1">IF(INDIRECT(ADDRESS(ROW()*3-ROW($L$4)-ROW($F$4),COLUMN(J$3)))=0,"",INDIRECT(ADDRESS(ROW()*3-ROW($L$4)-ROW($F$4)+2,COLUMN(J$3))))</f>
        <v>8.3199999999999996E-2</v>
      </c>
    </row>
    <row r="11" spans="1:27" ht="15" thickBot="1">
      <c r="A11" s="3" t="s">
        <v>9</v>
      </c>
      <c r="B11" s="40">
        <v>1.25E-3</v>
      </c>
      <c r="C11" s="227"/>
      <c r="D11" s="227"/>
      <c r="E11" s="224"/>
      <c r="F11" s="3" t="s">
        <v>9</v>
      </c>
      <c r="G11" s="177">
        <v>1.4213</v>
      </c>
      <c r="H11" s="178">
        <v>1.0363</v>
      </c>
      <c r="I11" s="178">
        <v>0.2525</v>
      </c>
      <c r="J11" s="178">
        <v>0.13250000000000001</v>
      </c>
      <c r="K11" s="27"/>
      <c r="L11" s="67">
        <v>2017</v>
      </c>
      <c r="M11" s="10" t="s">
        <v>32</v>
      </c>
      <c r="N11" s="77" t="s">
        <v>33</v>
      </c>
      <c r="O11" s="54" cm="1">
        <f t="array" aca="1" ref="O11" ca="1">IF(INDIRECT(ADDRESS(ROW()*3-ROW($L$4)-ROW($F$4),COLUMN($E$2)))=0,"",INDIRECT(ADDRESS(ROW()*3-ROW($L$4)-ROW($F$4),COLUMN($E$2))))</f>
        <v>324.85000000000002</v>
      </c>
      <c r="P11" s="58" cm="1">
        <f t="array" aca="1" ref="P11" ca="1">IF(INDIRECT(ADDRESS(ROW()*3-ROW($L$4)-ROW($F$4),COLUMN(G$3)))=0,"",INDIRECT(ADDRESS(ROW()*3-ROW($L$4)-ROW($F$4),COLUMN(G$3))))</f>
        <v>0.60629999999999995</v>
      </c>
      <c r="Q11" s="56" cm="1">
        <f t="array" aca="1" ref="Q11" ca="1">IF(INDIRECT(ADDRESS(ROW()*3-ROW($L$4)-ROW($F$4),COLUMN(H$3)))=0,"",INDIRECT(ADDRESS(ROW()*3-ROW($L$4)-ROW($F$4),COLUMN(H$3))))</f>
        <v>0.33909999999999996</v>
      </c>
      <c r="R11" s="56" cm="1">
        <f t="array" aca="1" ref="R11" ca="1">IF(INDIRECT(ADDRESS(ROW()*3-ROW($L$4)-ROW($F$4),COLUMN(I$3)))=0,"",INDIRECT(ADDRESS(ROW()*3-ROW($L$4)-ROW($F$4),COLUMN(I$3))))</f>
        <v>0.1464</v>
      </c>
      <c r="S11" s="57" cm="1">
        <f t="array" aca="1" ref="S11" ca="1">IF(INDIRECT(ADDRESS(ROW()*3-ROW($L$4)-ROW($F$4),COLUMN(J$3)))=0,"",INDIRECT(ADDRESS(ROW()*3-ROW($L$4)-ROW($F$4),COLUMN(J$3))))</f>
        <v>0.1208</v>
      </c>
      <c r="T11" s="58" cm="1">
        <f t="array" aca="1" ref="T11" ca="1">IF(INDIRECT(ADDRESS(ROW()*3-ROW($L$4)-ROW($F$4)+1,COLUMN(G$3)))=0,"",INDIRECT(ADDRESS(ROW()*3-ROW($L$4)-ROW($F$4)+1,COLUMN(G$3))))</f>
        <v>0.62129999999999996</v>
      </c>
      <c r="U11" s="56" cm="1">
        <f t="array" aca="1" ref="U11" ca="1">IF(INDIRECT(ADDRESS(ROW()*3-ROW($L$4)-ROW($F$4)+1,COLUMN(H$3)))=0,"",INDIRECT(ADDRESS(ROW()*3-ROW($L$4)-ROW($F$4)+1,COLUMN(H$3))))</f>
        <v>0.34749999999999992</v>
      </c>
      <c r="V11" s="56" cm="1">
        <f t="array" aca="1" ref="V11" ca="1">IF(INDIRECT(ADDRESS(ROW()*3-ROW($L$4)-ROW($F$4)+1,COLUMN(I$3)))=0,"",INDIRECT(ADDRESS(ROW()*3-ROW($L$4)-ROW($F$4)+1,COLUMN(I$3))))</f>
        <v>0.15</v>
      </c>
      <c r="W11" s="57" cm="1">
        <f t="array" aca="1" ref="W11" ca="1">IF(INDIRECT(ADDRESS(ROW()*3-ROW($L$4)-ROW($F$4)+1,COLUMN(J$3)))=0,"",INDIRECT(ADDRESS(ROW()*3-ROW($L$4)-ROW($F$4)+1,COLUMN(J$3))))</f>
        <v>0.12379999999999999</v>
      </c>
      <c r="X11" s="58" cm="1">
        <f t="array" aca="1" ref="X11" ca="1">IF(INDIRECT(ADDRESS(ROW()*3-ROW($L$4)-ROW($F$4),COLUMN(G$3)))=0,"",INDIRECT(ADDRESS(ROW()*3-ROW($L$4)-ROW($F$4)+2,COLUMN(G$3))))</f>
        <v>0.63619999999999999</v>
      </c>
      <c r="Y11" s="56" cm="1">
        <f t="array" aca="1" ref="Y11" ca="1">IF(INDIRECT(ADDRESS(ROW()*3-ROW($L$4)-ROW($F$4),COLUMN(H$3)))=0,"",INDIRECT(ADDRESS(ROW()*3-ROW($L$4)-ROW($F$4)+2,COLUMN(H$3))))</f>
        <v>0.35589999999999999</v>
      </c>
      <c r="Z11" s="56" cm="1">
        <f t="array" aca="1" ref="Z11" ca="1">IF(INDIRECT(ADDRESS(ROW()*3-ROW($L$4)-ROW($F$4),COLUMN(I$3)))=0,"",INDIRECT(ADDRESS(ROW()*3-ROW($L$4)-ROW($F$4)+2,COLUMN(I$3))))</f>
        <v>0.15359999999999999</v>
      </c>
      <c r="AA11" s="57" cm="1">
        <f t="array" aca="1" ref="AA11" ca="1">IF(INDIRECT(ADDRESS(ROW()*3-ROW($L$4)-ROW($F$4),COLUMN(J$3)))=0,"",INDIRECT(ADDRESS(ROW()*3-ROW($L$4)-ROW($F$4)+2,COLUMN(J$3))))</f>
        <v>0.12670000000000001</v>
      </c>
    </row>
    <row r="12" spans="1:27" ht="15" thickBot="1">
      <c r="A12" s="3" t="s">
        <v>10</v>
      </c>
      <c r="B12" s="41">
        <v>1.2800000000000001E-3</v>
      </c>
      <c r="C12" s="228"/>
      <c r="D12" s="228"/>
      <c r="E12" s="225"/>
      <c r="F12" s="3" t="s">
        <v>10</v>
      </c>
      <c r="G12" s="177">
        <v>1.4554</v>
      </c>
      <c r="H12" s="178">
        <v>1.0611000000000002</v>
      </c>
      <c r="I12" s="178">
        <v>0.2586</v>
      </c>
      <c r="J12" s="178">
        <v>0.13569999999999999</v>
      </c>
      <c r="K12" s="27"/>
      <c r="L12" s="67">
        <v>2017</v>
      </c>
      <c r="M12" s="10" t="s">
        <v>33</v>
      </c>
      <c r="N12" s="77" t="s">
        <v>34</v>
      </c>
      <c r="O12" s="54" cm="1">
        <f t="array" aca="1" ref="O12" ca="1">IF(INDIRECT(ADDRESS(ROW()*3-ROW($L$4)-ROW($F$4),COLUMN($E$2)))=0,"",INDIRECT(ADDRESS(ROW()*3-ROW($L$4)-ROW($F$4),COLUMN($E$2))))</f>
        <v>318.2</v>
      </c>
      <c r="P12" s="58" cm="1">
        <f t="array" aca="1" ref="P12" ca="1">IF(INDIRECT(ADDRESS(ROW()*3-ROW($L$4)-ROW($F$4),COLUMN(G$3)))=0,"",INDIRECT(ADDRESS(ROW()*3-ROW($L$4)-ROW($F$4),COLUMN(G$3))))</f>
        <v>0.40039999999999998</v>
      </c>
      <c r="Q12" s="56" cm="1">
        <f t="array" aca="1" ref="Q12" ca="1">IF(INDIRECT(ADDRESS(ROW()*3-ROW($L$4)-ROW($F$4),COLUMN(H$3)))=0,"",INDIRECT(ADDRESS(ROW()*3-ROW($L$4)-ROW($F$4),COLUMN(H$3))))</f>
        <v>0.12209999999999999</v>
      </c>
      <c r="R12" s="56" cm="1">
        <f t="array" aca="1" ref="R12" ca="1">IF(INDIRECT(ADDRESS(ROW()*3-ROW($L$4)-ROW($F$4),COLUMN(I$3)))=0,"",INDIRECT(ADDRESS(ROW()*3-ROW($L$4)-ROW($F$4),COLUMN(I$3))))</f>
        <v>0.15179999999999999</v>
      </c>
      <c r="S12" s="57" cm="1">
        <f t="array" aca="1" ref="S12" ca="1">IF(INDIRECT(ADDRESS(ROW()*3-ROW($L$4)-ROW($F$4),COLUMN(J$3)))=0,"",INDIRECT(ADDRESS(ROW()*3-ROW($L$4)-ROW($F$4),COLUMN(J$3))))</f>
        <v>0.1265</v>
      </c>
      <c r="T12" s="58" cm="1">
        <f t="array" aca="1" ref="T12" ca="1">IF(INDIRECT(ADDRESS(ROW()*3-ROW($L$4)-ROW($F$4)+1,COLUMN(G$3)))=0,"",INDIRECT(ADDRESS(ROW()*3-ROW($L$4)-ROW($F$4)+1,COLUMN(G$3))))</f>
        <v>0.40770000000000001</v>
      </c>
      <c r="U12" s="56" cm="1">
        <f t="array" aca="1" ref="U12" ca="1">IF(INDIRECT(ADDRESS(ROW()*3-ROW($L$4)-ROW($F$4)+1,COLUMN(H$3)))=0,"",INDIRECT(ADDRESS(ROW()*3-ROW($L$4)-ROW($F$4)+1,COLUMN(H$3))))</f>
        <v>0.12429999999999999</v>
      </c>
      <c r="V12" s="56" cm="1">
        <f t="array" aca="1" ref="V12" ca="1">IF(INDIRECT(ADDRESS(ROW()*3-ROW($L$4)-ROW($F$4)+1,COLUMN(I$3)))=0,"",INDIRECT(ADDRESS(ROW()*3-ROW($L$4)-ROW($F$4)+1,COLUMN(I$3))))</f>
        <v>0.15459999999999999</v>
      </c>
      <c r="W12" s="57" cm="1">
        <f t="array" aca="1" ref="W12" ca="1">IF(INDIRECT(ADDRESS(ROW()*3-ROW($L$4)-ROW($F$4)+1,COLUMN(J$3)))=0,"",INDIRECT(ADDRESS(ROW()*3-ROW($L$4)-ROW($F$4)+1,COLUMN(J$3))))</f>
        <v>0.1288</v>
      </c>
      <c r="X12" s="58" cm="1">
        <f t="array" aca="1" ref="X12" ca="1">IF(INDIRECT(ADDRESS(ROW()*3-ROW($L$4)-ROW($F$4),COLUMN(G$3)))=0,"",INDIRECT(ADDRESS(ROW()*3-ROW($L$4)-ROW($F$4)+2,COLUMN(G$3))))</f>
        <v>0.41860000000000003</v>
      </c>
      <c r="Y12" s="56" cm="1">
        <f t="array" aca="1" ref="Y12" ca="1">IF(INDIRECT(ADDRESS(ROW()*3-ROW($L$4)-ROW($F$4),COLUMN(H$3)))=0,"",INDIRECT(ADDRESS(ROW()*3-ROW($L$4)-ROW($F$4)+2,COLUMN(H$3))))</f>
        <v>0.12760000000000002</v>
      </c>
      <c r="Z12" s="56" cm="1">
        <f t="array" aca="1" ref="Z12" ca="1">IF(INDIRECT(ADDRESS(ROW()*3-ROW($L$4)-ROW($F$4),COLUMN(I$3)))=0,"",INDIRECT(ADDRESS(ROW()*3-ROW($L$4)-ROW($F$4)+2,COLUMN(I$3))))</f>
        <v>0.15870000000000001</v>
      </c>
      <c r="AA12" s="57" cm="1">
        <f t="array" aca="1" ref="AA12" ca="1">IF(INDIRECT(ADDRESS(ROW()*3-ROW($L$4)-ROW($F$4),COLUMN(J$3)))=0,"",INDIRECT(ADDRESS(ROW()*3-ROW($L$4)-ROW($F$4)+2,COLUMN(J$3))))</f>
        <v>0.1323</v>
      </c>
    </row>
    <row r="13" spans="1:27" ht="15" thickBot="1">
      <c r="A13" s="3" t="s">
        <v>8</v>
      </c>
      <c r="B13" s="39">
        <v>1.2199999999999999E-3</v>
      </c>
      <c r="C13" s="226" t="s">
        <v>28</v>
      </c>
      <c r="D13" s="226" t="s">
        <v>29</v>
      </c>
      <c r="E13" s="223">
        <v>362.05</v>
      </c>
      <c r="F13" s="3" t="s">
        <v>8</v>
      </c>
      <c r="G13" s="177">
        <v>1.514</v>
      </c>
      <c r="H13" s="178">
        <v>0.9516</v>
      </c>
      <c r="I13" s="178">
        <v>0.45379999999999998</v>
      </c>
      <c r="J13" s="178">
        <v>0.1086</v>
      </c>
      <c r="K13" s="27"/>
      <c r="L13" s="67">
        <v>2017</v>
      </c>
      <c r="M13" s="10" t="s">
        <v>34</v>
      </c>
      <c r="N13" s="77" t="s">
        <v>35</v>
      </c>
      <c r="O13" s="54" cm="1">
        <f t="array" aca="1" ref="O13" ca="1">IF(INDIRECT(ADDRESS(ROW()*3-ROW($L$4)-ROW($F$4),COLUMN($E$2)))=0,"",INDIRECT(ADDRESS(ROW()*3-ROW($L$4)-ROW($F$4),COLUMN($E$2))))</f>
        <v>314.7</v>
      </c>
      <c r="P13" s="58" cm="1">
        <f t="array" aca="1" ref="P13" ca="1">IF(INDIRECT(ADDRESS(ROW()*3-ROW($L$4)-ROW($F$4),COLUMN(G$3)))=0,"",INDIRECT(ADDRESS(ROW()*3-ROW($L$4)-ROW($F$4),COLUMN(G$3))))</f>
        <v>0.32340000000000002</v>
      </c>
      <c r="Q13" s="56" cm="1">
        <f t="array" aca="1" ref="Q13" ca="1">IF(INDIRECT(ADDRESS(ROW()*3-ROW($L$4)-ROW($F$4),COLUMN(H$3)))=0,"",INDIRECT(ADDRESS(ROW()*3-ROW($L$4)-ROW($F$4),COLUMN(H$3))))</f>
        <v>-1.0999999999999982E-2</v>
      </c>
      <c r="R13" s="56" cm="1">
        <f t="array" aca="1" ref="R13" ca="1">IF(INDIRECT(ADDRESS(ROW()*3-ROW($L$4)-ROW($F$4),COLUMN(I$3)))=0,"",INDIRECT(ADDRESS(ROW()*3-ROW($L$4)-ROW($F$4),COLUMN(I$3))))</f>
        <v>0.2167</v>
      </c>
      <c r="S13" s="57" cm="1">
        <f t="array" aca="1" ref="S13" ca="1">IF(INDIRECT(ADDRESS(ROW()*3-ROW($L$4)-ROW($F$4),COLUMN(J$3)))=0,"",INDIRECT(ADDRESS(ROW()*3-ROW($L$4)-ROW($F$4),COLUMN(J$3))))</f>
        <v>0.1177</v>
      </c>
      <c r="T13" s="58" cm="1">
        <f t="array" aca="1" ref="T13" ca="1">IF(INDIRECT(ADDRESS(ROW()*3-ROW($L$4)-ROW($F$4)+1,COLUMN(G$3)))=0,"",INDIRECT(ADDRESS(ROW()*3-ROW($L$4)-ROW($F$4)+1,COLUMN(G$3))))</f>
        <v>0.32929999999999998</v>
      </c>
      <c r="U13" s="56" cm="1">
        <f t="array" aca="1" ref="U13" ca="1">IF(INDIRECT(ADDRESS(ROW()*3-ROW($L$4)-ROW($F$4)+1,COLUMN(H$3)))=0,"",INDIRECT(ADDRESS(ROW()*3-ROW($L$4)-ROW($F$4)+1,COLUMN(H$3))))</f>
        <v>-1.1100000000000013E-2</v>
      </c>
      <c r="V13" s="56" cm="1">
        <f t="array" aca="1" ref="V13" ca="1">IF(INDIRECT(ADDRESS(ROW()*3-ROW($L$4)-ROW($F$4)+1,COLUMN(I$3)))=0,"",INDIRECT(ADDRESS(ROW()*3-ROW($L$4)-ROW($F$4)+1,COLUMN(I$3))))</f>
        <v>0.22059999999999999</v>
      </c>
      <c r="W13" s="57" cm="1">
        <f t="array" aca="1" ref="W13" ca="1">IF(INDIRECT(ADDRESS(ROW()*3-ROW($L$4)-ROW($F$4)+1,COLUMN(J$3)))=0,"",INDIRECT(ADDRESS(ROW()*3-ROW($L$4)-ROW($F$4)+1,COLUMN(J$3))))</f>
        <v>0.1198</v>
      </c>
      <c r="X13" s="58" cm="1">
        <f t="array" aca="1" ref="X13" ca="1">IF(INDIRECT(ADDRESS(ROW()*3-ROW($L$4)-ROW($F$4),COLUMN(G$3)))=0,"",INDIRECT(ADDRESS(ROW()*3-ROW($L$4)-ROW($F$4)+2,COLUMN(G$3))))</f>
        <v>0.33810000000000001</v>
      </c>
      <c r="Y13" s="56" cm="1">
        <f t="array" aca="1" ref="Y13" ca="1">IF(INDIRECT(ADDRESS(ROW()*3-ROW($L$4)-ROW($F$4),COLUMN(H$3)))=0,"",INDIRECT(ADDRESS(ROW()*3-ROW($L$4)-ROW($F$4)+2,COLUMN(H$3))))</f>
        <v>-1.1599999999999985E-2</v>
      </c>
      <c r="Z13" s="56" cm="1">
        <f t="array" aca="1" ref="Z13" ca="1">IF(INDIRECT(ADDRESS(ROW()*3-ROW($L$4)-ROW($F$4),COLUMN(I$3)))=0,"",INDIRECT(ADDRESS(ROW()*3-ROW($L$4)-ROW($F$4)+2,COLUMN(I$3))))</f>
        <v>0.2266</v>
      </c>
      <c r="AA13" s="57" cm="1">
        <f t="array" aca="1" ref="AA13" ca="1">IF(INDIRECT(ADDRESS(ROW()*3-ROW($L$4)-ROW($F$4),COLUMN(J$3)))=0,"",INDIRECT(ADDRESS(ROW()*3-ROW($L$4)-ROW($F$4)+2,COLUMN(J$3))))</f>
        <v>0.1231</v>
      </c>
    </row>
    <row r="14" spans="1:27" ht="15" thickBot="1">
      <c r="A14" s="3" t="s">
        <v>9</v>
      </c>
      <c r="B14" s="40">
        <v>1.25E-3</v>
      </c>
      <c r="C14" s="227"/>
      <c r="D14" s="227"/>
      <c r="E14" s="224"/>
      <c r="F14" s="3" t="s">
        <v>9</v>
      </c>
      <c r="G14" s="177">
        <v>1.5512999999999999</v>
      </c>
      <c r="H14" s="178">
        <v>0.97499999999999987</v>
      </c>
      <c r="I14" s="178">
        <v>0.46500000000000002</v>
      </c>
      <c r="J14" s="178">
        <v>0.1113</v>
      </c>
      <c r="K14" s="27"/>
      <c r="L14" s="67">
        <v>2017</v>
      </c>
      <c r="M14" s="10" t="s">
        <v>35</v>
      </c>
      <c r="N14" s="77" t="s">
        <v>36</v>
      </c>
      <c r="O14" s="54" cm="1">
        <f t="array" aca="1" ref="O14" ca="1">IF(INDIRECT(ADDRESS(ROW()*3-ROW($L$4)-ROW($F$4),COLUMN($E$2)))=0,"",INDIRECT(ADDRESS(ROW()*3-ROW($L$4)-ROW($F$4),COLUMN($E$2))))</f>
        <v>327</v>
      </c>
      <c r="P14" s="58" cm="1">
        <f t="array" aca="1" ref="P14" ca="1">IF(INDIRECT(ADDRESS(ROW()*3-ROW($L$4)-ROW($F$4),COLUMN(G$3)))=0,"",INDIRECT(ADDRESS(ROW()*3-ROW($L$4)-ROW($F$4),COLUMN(G$3))))</f>
        <v>0.59399999999999997</v>
      </c>
      <c r="Q14" s="56" cm="1">
        <f t="array" aca="1" ref="Q14" ca="1">IF(INDIRECT(ADDRESS(ROW()*3-ROW($L$4)-ROW($F$4),COLUMN(H$3)))=0,"",INDIRECT(ADDRESS(ROW()*3-ROW($L$4)-ROW($F$4),COLUMN(H$3))))</f>
        <v>5.6099999999999955E-2</v>
      </c>
      <c r="R14" s="56" cm="1">
        <f t="array" aca="1" ref="R14" ca="1">IF(INDIRECT(ADDRESS(ROW()*3-ROW($L$4)-ROW($F$4),COLUMN(I$3)))=0,"",INDIRECT(ADDRESS(ROW()*3-ROW($L$4)-ROW($F$4),COLUMN(I$3))))</f>
        <v>0.41360000000000002</v>
      </c>
      <c r="S14" s="57" cm="1">
        <f t="array" aca="1" ref="S14" ca="1">IF(INDIRECT(ADDRESS(ROW()*3-ROW($L$4)-ROW($F$4),COLUMN(J$3)))=0,"",INDIRECT(ADDRESS(ROW()*3-ROW($L$4)-ROW($F$4),COLUMN(J$3))))</f>
        <v>0.12429999999999999</v>
      </c>
      <c r="T14" s="58" cm="1">
        <f t="array" aca="1" ref="T14" ca="1">IF(INDIRECT(ADDRESS(ROW()*3-ROW($L$4)-ROW($F$4)+1,COLUMN(G$3)))=0,"",INDIRECT(ADDRESS(ROW()*3-ROW($L$4)-ROW($F$4)+1,COLUMN(G$3))))</f>
        <v>0.6048</v>
      </c>
      <c r="U14" s="56" cm="1">
        <f t="array" aca="1" ref="U14" ca="1">IF(INDIRECT(ADDRESS(ROW()*3-ROW($L$4)-ROW($F$4)+1,COLUMN(H$3)))=0,"",INDIRECT(ADDRESS(ROW()*3-ROW($L$4)-ROW($F$4)+1,COLUMN(H$3))))</f>
        <v>5.710000000000004E-2</v>
      </c>
      <c r="V14" s="56" cm="1">
        <f t="array" aca="1" ref="V14" ca="1">IF(INDIRECT(ADDRESS(ROW()*3-ROW($L$4)-ROW($F$4)+1,COLUMN(I$3)))=0,"",INDIRECT(ADDRESS(ROW()*3-ROW($L$4)-ROW($F$4)+1,COLUMN(I$3))))</f>
        <v>0.42109999999999997</v>
      </c>
      <c r="W14" s="57" cm="1">
        <f t="array" aca="1" ref="W14" ca="1">IF(INDIRECT(ADDRESS(ROW()*3-ROW($L$4)-ROW($F$4)+1,COLUMN(J$3)))=0,"",INDIRECT(ADDRESS(ROW()*3-ROW($L$4)-ROW($F$4)+1,COLUMN(J$3))))</f>
        <v>0.12659999999999999</v>
      </c>
      <c r="X14" s="58" cm="1">
        <f t="array" aca="1" ref="X14" ca="1">IF(INDIRECT(ADDRESS(ROW()*3-ROW($L$4)-ROW($F$4),COLUMN(G$3)))=0,"",INDIRECT(ADDRESS(ROW()*3-ROW($L$4)-ROW($F$4)+2,COLUMN(G$3))))</f>
        <v>0.621</v>
      </c>
      <c r="Y14" s="56" cm="1">
        <f t="array" aca="1" ref="Y14" ca="1">IF(INDIRECT(ADDRESS(ROW()*3-ROW($L$4)-ROW($F$4),COLUMN(H$3)))=0,"",INDIRECT(ADDRESS(ROW()*3-ROW($L$4)-ROW($F$4)+2,COLUMN(H$3))))</f>
        <v>5.8599999999999985E-2</v>
      </c>
      <c r="Z14" s="56" cm="1">
        <f t="array" aca="1" ref="Z14" ca="1">IF(INDIRECT(ADDRESS(ROW()*3-ROW($L$4)-ROW($F$4),COLUMN(I$3)))=0,"",INDIRECT(ADDRESS(ROW()*3-ROW($L$4)-ROW($F$4)+2,COLUMN(I$3))))</f>
        <v>0.43240000000000001</v>
      </c>
      <c r="AA14" s="57" cm="1">
        <f t="array" aca="1" ref="AA14" ca="1">IF(INDIRECT(ADDRESS(ROW()*3-ROW($L$4)-ROW($F$4),COLUMN(J$3)))=0,"",INDIRECT(ADDRESS(ROW()*3-ROW($L$4)-ROW($F$4)+2,COLUMN(J$3))))</f>
        <v>0.13</v>
      </c>
    </row>
    <row r="15" spans="1:27" ht="15" thickBot="1">
      <c r="A15" s="3" t="s">
        <v>10</v>
      </c>
      <c r="B15" s="41">
        <v>1.2800000000000001E-3</v>
      </c>
      <c r="C15" s="228"/>
      <c r="D15" s="228"/>
      <c r="E15" s="225"/>
      <c r="F15" s="3" t="s">
        <v>10</v>
      </c>
      <c r="G15" s="177">
        <v>1.5885</v>
      </c>
      <c r="H15" s="178">
        <v>0.99840000000000007</v>
      </c>
      <c r="I15" s="178">
        <v>0.47620000000000001</v>
      </c>
      <c r="J15" s="178">
        <v>0.1139</v>
      </c>
      <c r="K15" s="27"/>
      <c r="L15" s="67">
        <v>2017</v>
      </c>
      <c r="M15" s="10" t="s">
        <v>36</v>
      </c>
      <c r="N15" s="77" t="s">
        <v>37</v>
      </c>
      <c r="O15" s="54" cm="1">
        <f t="array" aca="1" ref="O15" ca="1">IF(INDIRECT(ADDRESS(ROW()*3-ROW($L$4)-ROW($F$4),COLUMN($E$2)))=0,"",INDIRECT(ADDRESS(ROW()*3-ROW($L$4)-ROW($F$4),COLUMN($E$2))))</f>
        <v>318.2</v>
      </c>
      <c r="P15" s="58" cm="1">
        <f t="array" aca="1" ref="P15" ca="1">IF(INDIRECT(ADDRESS(ROW()*3-ROW($L$4)-ROW($F$4),COLUMN(G$3)))=0,"",INDIRECT(ADDRESS(ROW()*3-ROW($L$4)-ROW($F$4),COLUMN(G$3))))</f>
        <v>0.40039999999999998</v>
      </c>
      <c r="Q15" s="56" cm="1">
        <f t="array" aca="1" ref="Q15" ca="1">IF(INDIRECT(ADDRESS(ROW()*3-ROW($L$4)-ROW($F$4),COLUMN(H$3)))=0,"",INDIRECT(ADDRESS(ROW()*3-ROW($L$4)-ROW($F$4),COLUMN(H$3))))</f>
        <v>-0.12870000000000004</v>
      </c>
      <c r="R15" s="56" cm="1">
        <f t="array" aca="1" ref="R15" ca="1">IF(INDIRECT(ADDRESS(ROW()*3-ROW($L$4)-ROW($F$4),COLUMN(I$3)))=0,"",INDIRECT(ADDRESS(ROW()*3-ROW($L$4)-ROW($F$4),COLUMN(I$3))))</f>
        <v>0.4521</v>
      </c>
      <c r="S15" s="57" cm="1">
        <f t="array" aca="1" ref="S15" ca="1">IF(INDIRECT(ADDRESS(ROW()*3-ROW($L$4)-ROW($F$4),COLUMN(J$3)))=0,"",INDIRECT(ADDRESS(ROW()*3-ROW($L$4)-ROW($F$4),COLUMN(J$3))))</f>
        <v>7.6999999999999999E-2</v>
      </c>
      <c r="T15" s="58" cm="1">
        <f t="array" aca="1" ref="T15" ca="1">IF(INDIRECT(ADDRESS(ROW()*3-ROW($L$4)-ROW($F$4)+1,COLUMN(G$3)))=0,"",INDIRECT(ADDRESS(ROW()*3-ROW($L$4)-ROW($F$4)+1,COLUMN(G$3))))</f>
        <v>0.40770000000000001</v>
      </c>
      <c r="U15" s="56" cm="1">
        <f t="array" aca="1" ref="U15" ca="1">IF(INDIRECT(ADDRESS(ROW()*3-ROW($L$4)-ROW($F$4)+1,COLUMN(H$3)))=0,"",INDIRECT(ADDRESS(ROW()*3-ROW($L$4)-ROW($F$4)+1,COLUMN(H$3))))</f>
        <v>-0.13099999999999998</v>
      </c>
      <c r="V15" s="56" cm="1">
        <f t="array" aca="1" ref="V15" ca="1">IF(INDIRECT(ADDRESS(ROW()*3-ROW($L$4)-ROW($F$4)+1,COLUMN(I$3)))=0,"",INDIRECT(ADDRESS(ROW()*3-ROW($L$4)-ROW($F$4)+1,COLUMN(I$3))))</f>
        <v>0.46029999999999999</v>
      </c>
      <c r="W15" s="57" cm="1">
        <f t="array" aca="1" ref="W15" ca="1">IF(INDIRECT(ADDRESS(ROW()*3-ROW($L$4)-ROW($F$4)+1,COLUMN(J$3)))=0,"",INDIRECT(ADDRESS(ROW()*3-ROW($L$4)-ROW($F$4)+1,COLUMN(J$3))))</f>
        <v>7.8399999999999997E-2</v>
      </c>
      <c r="X15" s="58" cm="1">
        <f t="array" aca="1" ref="X15" ca="1">IF(INDIRECT(ADDRESS(ROW()*3-ROW($L$4)-ROW($F$4),COLUMN(G$3)))=0,"",INDIRECT(ADDRESS(ROW()*3-ROW($L$4)-ROW($F$4)+2,COLUMN(G$3))))</f>
        <v>0.41860000000000003</v>
      </c>
      <c r="Y15" s="56" cm="1">
        <f t="array" aca="1" ref="Y15" ca="1">IF(INDIRECT(ADDRESS(ROW()*3-ROW($L$4)-ROW($F$4),COLUMN(H$3)))=0,"",INDIRECT(ADDRESS(ROW()*3-ROW($L$4)-ROW($F$4)+2,COLUMN(H$3))))</f>
        <v>-0.1346</v>
      </c>
      <c r="Z15" s="56" cm="1">
        <f t="array" aca="1" ref="Z15" ca="1">IF(INDIRECT(ADDRESS(ROW()*3-ROW($L$4)-ROW($F$4),COLUMN(I$3)))=0,"",INDIRECT(ADDRESS(ROW()*3-ROW($L$4)-ROW($F$4)+2,COLUMN(I$3))))</f>
        <v>0.47270000000000001</v>
      </c>
      <c r="AA15" s="57" cm="1">
        <f t="array" aca="1" ref="AA15" ca="1">IF(INDIRECT(ADDRESS(ROW()*3-ROW($L$4)-ROW($F$4),COLUMN(J$3)))=0,"",INDIRECT(ADDRESS(ROW()*3-ROW($L$4)-ROW($F$4)+2,COLUMN(J$3))))</f>
        <v>8.0500000000000002E-2</v>
      </c>
    </row>
    <row r="16" spans="1:27" ht="15" thickBot="1">
      <c r="A16" s="3" t="s">
        <v>8</v>
      </c>
      <c r="B16" s="39">
        <v>1.2199999999999999E-3</v>
      </c>
      <c r="C16" s="226" t="s">
        <v>29</v>
      </c>
      <c r="D16" s="226" t="s">
        <v>30</v>
      </c>
      <c r="E16" s="223">
        <v>339.05</v>
      </c>
      <c r="F16" s="3" t="s">
        <v>8</v>
      </c>
      <c r="G16" s="177">
        <v>0.95279999999999998</v>
      </c>
      <c r="H16" s="178">
        <v>0.55020000000000002</v>
      </c>
      <c r="I16" s="178">
        <v>0.29649999999999999</v>
      </c>
      <c r="J16" s="178">
        <v>0.1061</v>
      </c>
      <c r="K16" s="27"/>
      <c r="L16" s="68">
        <v>2017</v>
      </c>
      <c r="M16" s="11" t="s">
        <v>37</v>
      </c>
      <c r="N16" s="78" t="s">
        <v>26</v>
      </c>
      <c r="O16" s="59" cm="1">
        <f t="array" aca="1" ref="O16" ca="1">IF(INDIRECT(ADDRESS(ROW()*3-ROW($L$4)-ROW($F$4),COLUMN($E$2)))=0,"",INDIRECT(ADDRESS(ROW()*3-ROW($L$4)-ROW($F$4),COLUMN($E$2))))</f>
        <v>332.95</v>
      </c>
      <c r="P16" s="63" cm="1">
        <f t="array" aca="1" ref="P16" ca="1">IF(INDIRECT(ADDRESS(ROW()*3-ROW($L$4)-ROW($F$4),COLUMN(G$3)))=0,"",INDIRECT(ADDRESS(ROW()*3-ROW($L$4)-ROW($F$4),COLUMN(G$3))))</f>
        <v>0.72489999999999999</v>
      </c>
      <c r="Q16" s="61" cm="1">
        <f t="array" aca="1" ref="Q16" ca="1">IF(INDIRECT(ADDRESS(ROW()*3-ROW($L$4)-ROW($F$4),COLUMN(H$3)))=0,"",INDIRECT(ADDRESS(ROW()*3-ROW($L$4)-ROW($F$4),COLUMN(H$3))))</f>
        <v>0.18810000000000002</v>
      </c>
      <c r="R16" s="61" cm="1">
        <f t="array" aca="1" ref="R16" ca="1">IF(INDIRECT(ADDRESS(ROW()*3-ROW($L$4)-ROW($F$4),COLUMN(I$3)))=0,"",INDIRECT(ADDRESS(ROW()*3-ROW($L$4)-ROW($F$4),COLUMN(I$3))))</f>
        <v>0.44879999999999998</v>
      </c>
      <c r="S16" s="62" cm="1">
        <f t="array" aca="1" ref="S16" ca="1">IF(INDIRECT(ADDRESS(ROW()*3-ROW($L$4)-ROW($F$4),COLUMN(J$3)))=0,"",INDIRECT(ADDRESS(ROW()*3-ROW($L$4)-ROW($F$4),COLUMN(J$3))))</f>
        <v>8.7999999999999995E-2</v>
      </c>
      <c r="T16" s="63" cm="1">
        <f t="array" aca="1" ref="T16" ca="1">IF(INDIRECT(ADDRESS(ROW()*3-ROW($L$4)-ROW($F$4)+1,COLUMN(G$3)))=0,"",INDIRECT(ADDRESS(ROW()*3-ROW($L$4)-ROW($F$4)+1,COLUMN(G$3))))</f>
        <v>0.73809999999999998</v>
      </c>
      <c r="U16" s="61" cm="1">
        <f t="array" aca="1" ref="U16" ca="1">IF(INDIRECT(ADDRESS(ROW()*3-ROW($L$4)-ROW($F$4)+1,COLUMN(H$3)))=0,"",INDIRECT(ADDRESS(ROW()*3-ROW($L$4)-ROW($F$4)+1,COLUMN(H$3))))</f>
        <v>0.19149999999999995</v>
      </c>
      <c r="V16" s="61" cm="1">
        <f t="array" aca="1" ref="V16" ca="1">IF(INDIRECT(ADDRESS(ROW()*3-ROW($L$4)-ROW($F$4)+1,COLUMN(I$3)))=0,"",INDIRECT(ADDRESS(ROW()*3-ROW($L$4)-ROW($F$4)+1,COLUMN(I$3))))</f>
        <v>0.45700000000000002</v>
      </c>
      <c r="W16" s="62" cm="1">
        <f t="array" aca="1" ref="W16" ca="1">IF(INDIRECT(ADDRESS(ROW()*3-ROW($L$4)-ROW($F$4)+1,COLUMN(J$3)))=0,"",INDIRECT(ADDRESS(ROW()*3-ROW($L$4)-ROW($F$4)+1,COLUMN(J$3))))</f>
        <v>8.9599999999999999E-2</v>
      </c>
      <c r="X16" s="63" cm="1">
        <f t="array" aca="1" ref="X16" ca="1">IF(INDIRECT(ADDRESS(ROW()*3-ROW($L$4)-ROW($F$4),COLUMN(G$3)))=0,"",INDIRECT(ADDRESS(ROW()*3-ROW($L$4)-ROW($F$4)+2,COLUMN(G$3))))</f>
        <v>0.75790000000000002</v>
      </c>
      <c r="Y16" s="61" cm="1">
        <f t="array" aca="1" ref="Y16" ca="1">IF(INDIRECT(ADDRESS(ROW()*3-ROW($L$4)-ROW($F$4),COLUMN(H$3)))=0,"",INDIRECT(ADDRESS(ROW()*3-ROW($L$4)-ROW($F$4)+2,COLUMN(H$3))))</f>
        <v>0.19670000000000001</v>
      </c>
      <c r="Z16" s="61" cm="1">
        <f t="array" aca="1" ref="Z16" ca="1">IF(INDIRECT(ADDRESS(ROW()*3-ROW($L$4)-ROW($F$4),COLUMN(I$3)))=0,"",INDIRECT(ADDRESS(ROW()*3-ROW($L$4)-ROW($F$4)+2,COLUMN(I$3))))</f>
        <v>0.46920000000000001</v>
      </c>
      <c r="AA16" s="62" cm="1">
        <f t="array" aca="1" ref="AA16" ca="1">IF(INDIRECT(ADDRESS(ROW()*3-ROW($L$4)-ROW($F$4),COLUMN(J$3)))=0,"",INDIRECT(ADDRESS(ROW()*3-ROW($L$4)-ROW($F$4)+2,COLUMN(J$3))))</f>
        <v>9.1999999999999998E-2</v>
      </c>
    </row>
    <row r="17" spans="1:21" ht="15" thickBot="1">
      <c r="A17" s="3" t="s">
        <v>9</v>
      </c>
      <c r="B17" s="40">
        <v>1.25E-3</v>
      </c>
      <c r="C17" s="227"/>
      <c r="D17" s="227"/>
      <c r="E17" s="224"/>
      <c r="F17" s="3" t="s">
        <v>9</v>
      </c>
      <c r="G17" s="177">
        <v>0.97629999999999995</v>
      </c>
      <c r="H17" s="178">
        <v>0.56369999999999987</v>
      </c>
      <c r="I17" s="178">
        <v>0.30380000000000001</v>
      </c>
      <c r="J17" s="178">
        <v>0.10879999999999999</v>
      </c>
      <c r="K17" s="27"/>
    </row>
    <row r="18" spans="1:21" ht="16" thickBot="1">
      <c r="A18" s="3" t="s">
        <v>10</v>
      </c>
      <c r="B18" s="41">
        <v>1.2800000000000001E-3</v>
      </c>
      <c r="C18" s="228"/>
      <c r="D18" s="228"/>
      <c r="E18" s="225"/>
      <c r="F18" s="3" t="s">
        <v>10</v>
      </c>
      <c r="G18" s="177">
        <v>0.99970000000000003</v>
      </c>
      <c r="H18" s="178">
        <v>0.57730000000000015</v>
      </c>
      <c r="I18" s="178">
        <v>0.311</v>
      </c>
      <c r="J18" s="178">
        <v>0.1114</v>
      </c>
      <c r="K18" s="27"/>
      <c r="L18" s="12" t="str">
        <f>"Fuel Price Adjustment " &amp; L4 &amp; " - High Voltage  (c/kWh)"</f>
        <v>Fuel Price Adjustment 2017 - High Voltage  (c/kWh)</v>
      </c>
      <c r="U18" s="12" t="str">
        <f>"Fuel Price Adjustment " &amp; L4 &amp; " - Low Voltage  (c/kWh)"</f>
        <v>Fuel Price Adjustment 2017 - Low Voltage  (c/kWh)</v>
      </c>
    </row>
    <row r="19" spans="1:21" ht="15" thickBot="1">
      <c r="A19" s="3" t="s">
        <v>8</v>
      </c>
      <c r="B19" s="39">
        <v>1.2199999999999999E-3</v>
      </c>
      <c r="C19" s="226" t="s">
        <v>30</v>
      </c>
      <c r="D19" s="226" t="s">
        <v>31</v>
      </c>
      <c r="E19" s="223">
        <v>340.2</v>
      </c>
      <c r="F19" s="3" t="s">
        <v>8</v>
      </c>
      <c r="G19" s="177">
        <v>0.98089999999999999</v>
      </c>
      <c r="H19" s="178">
        <v>0.63569999999999993</v>
      </c>
      <c r="I19" s="178">
        <v>0.2525</v>
      </c>
      <c r="J19" s="178">
        <v>9.2700000000000005E-2</v>
      </c>
      <c r="K19" s="27"/>
    </row>
    <row r="20" spans="1:21" ht="15" thickBot="1">
      <c r="A20" s="3" t="s">
        <v>9</v>
      </c>
      <c r="B20" s="40">
        <v>1.25E-3</v>
      </c>
      <c r="C20" s="227"/>
      <c r="D20" s="227"/>
      <c r="E20" s="224"/>
      <c r="F20" s="3" t="s">
        <v>9</v>
      </c>
      <c r="G20" s="177">
        <v>1.0049999999999999</v>
      </c>
      <c r="H20" s="178">
        <v>0.6512</v>
      </c>
      <c r="I20" s="178">
        <v>0.25879999999999997</v>
      </c>
      <c r="J20" s="178">
        <v>9.5000000000000001E-2</v>
      </c>
      <c r="K20" s="27"/>
    </row>
    <row r="21" spans="1:21" ht="15" thickBot="1">
      <c r="A21" s="3" t="s">
        <v>10</v>
      </c>
      <c r="B21" s="41">
        <v>1.2800000000000001E-3</v>
      </c>
      <c r="C21" s="228"/>
      <c r="D21" s="228"/>
      <c r="E21" s="225"/>
      <c r="F21" s="3" t="s">
        <v>10</v>
      </c>
      <c r="G21" s="177">
        <v>1.0290999999999999</v>
      </c>
      <c r="H21" s="178">
        <v>0.66679999999999984</v>
      </c>
      <c r="I21" s="178">
        <v>0.26500000000000001</v>
      </c>
      <c r="J21" s="178">
        <v>9.7299999999999998E-2</v>
      </c>
      <c r="K21" s="27"/>
    </row>
    <row r="22" spans="1:21" ht="15" thickBot="1">
      <c r="A22" s="3" t="s">
        <v>8</v>
      </c>
      <c r="B22" s="39">
        <v>1.2199999999999999E-3</v>
      </c>
      <c r="C22" s="226" t="s">
        <v>31</v>
      </c>
      <c r="D22" s="226" t="s">
        <v>32</v>
      </c>
      <c r="E22" s="223">
        <v>319.55</v>
      </c>
      <c r="F22" s="3" t="s">
        <v>8</v>
      </c>
      <c r="G22" s="177">
        <v>0.47699999999999998</v>
      </c>
      <c r="H22" s="178">
        <v>0.19639999999999996</v>
      </c>
      <c r="I22" s="178">
        <v>0.20130000000000001</v>
      </c>
      <c r="J22" s="178">
        <v>7.9299999999999995E-2</v>
      </c>
      <c r="K22" s="27"/>
    </row>
    <row r="23" spans="1:21" ht="15" thickBot="1">
      <c r="A23" s="3" t="s">
        <v>9</v>
      </c>
      <c r="B23" s="40">
        <v>1.25E-3</v>
      </c>
      <c r="C23" s="227"/>
      <c r="D23" s="227"/>
      <c r="E23" s="224"/>
      <c r="F23" s="3" t="s">
        <v>9</v>
      </c>
      <c r="G23" s="177">
        <v>0.48880000000000001</v>
      </c>
      <c r="H23" s="178">
        <v>0.20119999999999999</v>
      </c>
      <c r="I23" s="178">
        <v>0.20630000000000001</v>
      </c>
      <c r="J23" s="178">
        <v>8.1299999999999997E-2</v>
      </c>
      <c r="K23" s="27"/>
    </row>
    <row r="24" spans="1:21" ht="15" thickBot="1">
      <c r="A24" s="3" t="s">
        <v>10</v>
      </c>
      <c r="B24" s="41">
        <v>1.2800000000000001E-3</v>
      </c>
      <c r="C24" s="228"/>
      <c r="D24" s="228"/>
      <c r="E24" s="225"/>
      <c r="F24" s="3" t="s">
        <v>10</v>
      </c>
      <c r="G24" s="177">
        <v>0.50049999999999994</v>
      </c>
      <c r="H24" s="178">
        <v>0.20609999999999995</v>
      </c>
      <c r="I24" s="178">
        <v>0.2112</v>
      </c>
      <c r="J24" s="178">
        <v>8.3199999999999996E-2</v>
      </c>
      <c r="K24" s="27"/>
    </row>
    <row r="25" spans="1:21" ht="15" thickBot="1">
      <c r="A25" s="3" t="s">
        <v>8</v>
      </c>
      <c r="B25" s="39">
        <v>1.2199999999999999E-3</v>
      </c>
      <c r="C25" s="226" t="s">
        <v>32</v>
      </c>
      <c r="D25" s="226" t="s">
        <v>33</v>
      </c>
      <c r="E25" s="223">
        <v>324.85000000000002</v>
      </c>
      <c r="F25" s="3" t="s">
        <v>8</v>
      </c>
      <c r="G25" s="177">
        <v>0.60629999999999995</v>
      </c>
      <c r="H25" s="178">
        <v>0.33909999999999996</v>
      </c>
      <c r="I25" s="178">
        <v>0.1464</v>
      </c>
      <c r="J25" s="178">
        <v>0.1208</v>
      </c>
      <c r="K25" s="27"/>
    </row>
    <row r="26" spans="1:21" ht="15" thickBot="1">
      <c r="A26" s="3" t="s">
        <v>9</v>
      </c>
      <c r="B26" s="40">
        <v>1.25E-3</v>
      </c>
      <c r="C26" s="227"/>
      <c r="D26" s="227"/>
      <c r="E26" s="224"/>
      <c r="F26" s="3" t="s">
        <v>9</v>
      </c>
      <c r="G26" s="177">
        <v>0.62129999999999996</v>
      </c>
      <c r="H26" s="178">
        <v>0.34749999999999992</v>
      </c>
      <c r="I26" s="178">
        <v>0.15</v>
      </c>
      <c r="J26" s="178">
        <v>0.12379999999999999</v>
      </c>
      <c r="K26" s="27"/>
    </row>
    <row r="27" spans="1:21" ht="15" thickBot="1">
      <c r="A27" s="3" t="s">
        <v>10</v>
      </c>
      <c r="B27" s="41">
        <v>1.2800000000000001E-3</v>
      </c>
      <c r="C27" s="228"/>
      <c r="D27" s="228"/>
      <c r="E27" s="225"/>
      <c r="F27" s="3" t="s">
        <v>10</v>
      </c>
      <c r="G27" s="177">
        <v>0.63619999999999999</v>
      </c>
      <c r="H27" s="178">
        <v>0.35589999999999999</v>
      </c>
      <c r="I27" s="178">
        <v>0.15359999999999999</v>
      </c>
      <c r="J27" s="178">
        <v>0.12670000000000001</v>
      </c>
      <c r="K27" s="27"/>
    </row>
    <row r="28" spans="1:21" ht="15" thickBot="1">
      <c r="A28" s="3" t="s">
        <v>8</v>
      </c>
      <c r="B28" s="36">
        <v>1.1000000000000001E-3</v>
      </c>
      <c r="C28" s="226" t="s">
        <v>33</v>
      </c>
      <c r="D28" s="226" t="s">
        <v>34</v>
      </c>
      <c r="E28" s="223">
        <v>318.2</v>
      </c>
      <c r="F28" s="3" t="s">
        <v>8</v>
      </c>
      <c r="G28" s="177">
        <v>0.40039999999999998</v>
      </c>
      <c r="H28" s="178">
        <v>0.12209999999999999</v>
      </c>
      <c r="I28" s="178">
        <v>0.15179999999999999</v>
      </c>
      <c r="J28" s="178">
        <v>0.1265</v>
      </c>
      <c r="K28" s="27"/>
    </row>
    <row r="29" spans="1:21" ht="15" thickBot="1">
      <c r="A29" s="3" t="s">
        <v>9</v>
      </c>
      <c r="B29" s="37">
        <v>1.1199999999999999E-3</v>
      </c>
      <c r="C29" s="227"/>
      <c r="D29" s="227"/>
      <c r="E29" s="224"/>
      <c r="F29" s="3" t="s">
        <v>9</v>
      </c>
      <c r="G29" s="177">
        <v>0.40770000000000001</v>
      </c>
      <c r="H29" s="178">
        <v>0.12429999999999999</v>
      </c>
      <c r="I29" s="178">
        <v>0.15459999999999999</v>
      </c>
      <c r="J29" s="178">
        <v>0.1288</v>
      </c>
      <c r="K29" s="27"/>
    </row>
    <row r="30" spans="1:21" ht="15" thickBot="1">
      <c r="A30" s="3" t="s">
        <v>10</v>
      </c>
      <c r="B30" s="38">
        <v>1.15E-3</v>
      </c>
      <c r="C30" s="228"/>
      <c r="D30" s="228"/>
      <c r="E30" s="225"/>
      <c r="F30" s="3" t="s">
        <v>10</v>
      </c>
      <c r="G30" s="177">
        <v>0.41860000000000003</v>
      </c>
      <c r="H30" s="178">
        <v>0.12760000000000002</v>
      </c>
      <c r="I30" s="178">
        <v>0.15870000000000001</v>
      </c>
      <c r="J30" s="178">
        <v>0.1323</v>
      </c>
      <c r="K30" s="27"/>
    </row>
    <row r="31" spans="1:21" ht="15" thickBot="1">
      <c r="A31" s="3" t="s">
        <v>8</v>
      </c>
      <c r="B31" s="36">
        <v>1.1000000000000001E-3</v>
      </c>
      <c r="C31" s="226" t="s">
        <v>34</v>
      </c>
      <c r="D31" s="226" t="s">
        <v>35</v>
      </c>
      <c r="E31" s="223">
        <v>314.7</v>
      </c>
      <c r="F31" s="3" t="s">
        <v>8</v>
      </c>
      <c r="G31" s="177">
        <v>0.32340000000000002</v>
      </c>
      <c r="H31" s="178">
        <v>-1.0999999999999982E-2</v>
      </c>
      <c r="I31" s="178">
        <v>0.2167</v>
      </c>
      <c r="J31" s="178">
        <v>0.1177</v>
      </c>
      <c r="K31" s="27"/>
    </row>
    <row r="32" spans="1:21" ht="15" thickBot="1">
      <c r="A32" s="3" t="s">
        <v>9</v>
      </c>
      <c r="B32" s="37">
        <v>1.1199999999999999E-3</v>
      </c>
      <c r="C32" s="227"/>
      <c r="D32" s="227"/>
      <c r="E32" s="224"/>
      <c r="F32" s="3" t="s">
        <v>9</v>
      </c>
      <c r="G32" s="177">
        <v>0.32929999999999998</v>
      </c>
      <c r="H32" s="178">
        <v>-1.1100000000000013E-2</v>
      </c>
      <c r="I32" s="178">
        <v>0.22059999999999999</v>
      </c>
      <c r="J32" s="178">
        <v>0.1198</v>
      </c>
      <c r="K32" s="27"/>
    </row>
    <row r="33" spans="1:11" ht="15" thickBot="1">
      <c r="A33" s="3" t="s">
        <v>10</v>
      </c>
      <c r="B33" s="38">
        <v>1.15E-3</v>
      </c>
      <c r="C33" s="228"/>
      <c r="D33" s="228"/>
      <c r="E33" s="225"/>
      <c r="F33" s="3" t="s">
        <v>10</v>
      </c>
      <c r="G33" s="177">
        <v>0.33810000000000001</v>
      </c>
      <c r="H33" s="178">
        <v>-1.1599999999999985E-2</v>
      </c>
      <c r="I33" s="178">
        <v>0.2266</v>
      </c>
      <c r="J33" s="178">
        <v>0.1231</v>
      </c>
      <c r="K33" s="27"/>
    </row>
    <row r="34" spans="1:11" ht="15" thickBot="1">
      <c r="A34" s="3" t="s">
        <v>8</v>
      </c>
      <c r="B34" s="36">
        <v>1.1000000000000001E-3</v>
      </c>
      <c r="C34" s="226" t="s">
        <v>35</v>
      </c>
      <c r="D34" s="226" t="s">
        <v>36</v>
      </c>
      <c r="E34" s="223">
        <v>327</v>
      </c>
      <c r="F34" s="3" t="s">
        <v>8</v>
      </c>
      <c r="G34" s="177">
        <v>0.59399999999999997</v>
      </c>
      <c r="H34" s="178">
        <v>5.6099999999999955E-2</v>
      </c>
      <c r="I34" s="178">
        <v>0.41360000000000002</v>
      </c>
      <c r="J34" s="178">
        <v>0.12429999999999999</v>
      </c>
      <c r="K34" s="27"/>
    </row>
    <row r="35" spans="1:11" ht="15" thickBot="1">
      <c r="A35" s="3" t="s">
        <v>9</v>
      </c>
      <c r="B35" s="37">
        <v>1.1199999999999999E-3</v>
      </c>
      <c r="C35" s="227"/>
      <c r="D35" s="227"/>
      <c r="E35" s="224"/>
      <c r="F35" s="3" t="s">
        <v>9</v>
      </c>
      <c r="G35" s="177">
        <v>0.6048</v>
      </c>
      <c r="H35" s="178">
        <v>5.710000000000004E-2</v>
      </c>
      <c r="I35" s="178">
        <v>0.42109999999999997</v>
      </c>
      <c r="J35" s="178">
        <v>0.12659999999999999</v>
      </c>
      <c r="K35" s="27"/>
    </row>
    <row r="36" spans="1:11" ht="15" thickBot="1">
      <c r="A36" s="3" t="s">
        <v>10</v>
      </c>
      <c r="B36" s="38">
        <v>1.15E-3</v>
      </c>
      <c r="C36" s="228"/>
      <c r="D36" s="228"/>
      <c r="E36" s="225"/>
      <c r="F36" s="3" t="s">
        <v>10</v>
      </c>
      <c r="G36" s="177">
        <v>0.621</v>
      </c>
      <c r="H36" s="178">
        <v>5.8599999999999985E-2</v>
      </c>
      <c r="I36" s="178">
        <v>0.43240000000000001</v>
      </c>
      <c r="J36" s="178">
        <v>0.13</v>
      </c>
      <c r="K36" s="27"/>
    </row>
    <row r="37" spans="1:11" ht="15.75" customHeight="1" thickBot="1">
      <c r="A37" s="3" t="s">
        <v>8</v>
      </c>
      <c r="B37" s="36">
        <v>1.1000000000000001E-3</v>
      </c>
      <c r="C37" s="226" t="s">
        <v>36</v>
      </c>
      <c r="D37" s="226" t="s">
        <v>37</v>
      </c>
      <c r="E37" s="223">
        <v>318.2</v>
      </c>
      <c r="F37" s="3" t="s">
        <v>8</v>
      </c>
      <c r="G37" s="177">
        <v>0.40039999999999998</v>
      </c>
      <c r="H37" s="178">
        <v>-0.12870000000000004</v>
      </c>
      <c r="I37" s="178">
        <v>0.4521</v>
      </c>
      <c r="J37" s="178">
        <v>7.6999999999999999E-2</v>
      </c>
      <c r="K37" s="27"/>
    </row>
    <row r="38" spans="1:11" ht="15" thickBot="1">
      <c r="A38" s="3" t="s">
        <v>9</v>
      </c>
      <c r="B38" s="37">
        <v>1.1199999999999999E-3</v>
      </c>
      <c r="C38" s="227"/>
      <c r="D38" s="227"/>
      <c r="E38" s="224"/>
      <c r="F38" s="3" t="s">
        <v>9</v>
      </c>
      <c r="G38" s="177">
        <v>0.40770000000000001</v>
      </c>
      <c r="H38" s="178">
        <v>-0.13099999999999998</v>
      </c>
      <c r="I38" s="178">
        <v>0.46029999999999999</v>
      </c>
      <c r="J38" s="178">
        <v>7.8399999999999997E-2</v>
      </c>
      <c r="K38" s="27"/>
    </row>
    <row r="39" spans="1:11" ht="15" thickBot="1">
      <c r="A39" s="3" t="s">
        <v>10</v>
      </c>
      <c r="B39" s="38">
        <v>1.15E-3</v>
      </c>
      <c r="C39" s="228"/>
      <c r="D39" s="228"/>
      <c r="E39" s="225"/>
      <c r="F39" s="3" t="s">
        <v>10</v>
      </c>
      <c r="G39" s="177">
        <v>0.41860000000000003</v>
      </c>
      <c r="H39" s="178">
        <v>-0.1346</v>
      </c>
      <c r="I39" s="178">
        <v>0.47270000000000001</v>
      </c>
      <c r="J39" s="178">
        <v>8.0500000000000002E-2</v>
      </c>
      <c r="K39" s="27"/>
    </row>
    <row r="40" spans="1:11" ht="15" thickBot="1">
      <c r="A40" s="3" t="s">
        <v>8</v>
      </c>
      <c r="B40" s="36">
        <v>1.1000000000000001E-3</v>
      </c>
      <c r="C40" s="226" t="s">
        <v>37</v>
      </c>
      <c r="D40" s="226"/>
      <c r="E40" s="223">
        <v>332.95</v>
      </c>
      <c r="F40" s="3" t="s">
        <v>8</v>
      </c>
      <c r="G40" s="177">
        <v>0.72489999999999999</v>
      </c>
      <c r="H40" s="178">
        <v>0.18810000000000002</v>
      </c>
      <c r="I40" s="178">
        <v>0.44879999999999998</v>
      </c>
      <c r="J40" s="178">
        <v>8.7999999999999995E-2</v>
      </c>
      <c r="K40" s="27"/>
    </row>
    <row r="41" spans="1:11" ht="15" thickBot="1">
      <c r="A41" s="3" t="s">
        <v>9</v>
      </c>
      <c r="B41" s="37">
        <v>1.1199999999999999E-3</v>
      </c>
      <c r="C41" s="227"/>
      <c r="D41" s="227"/>
      <c r="E41" s="224"/>
      <c r="F41" s="3" t="s">
        <v>9</v>
      </c>
      <c r="G41" s="177">
        <v>0.73809999999999998</v>
      </c>
      <c r="H41" s="178">
        <v>0.19149999999999995</v>
      </c>
      <c r="I41" s="178">
        <v>0.45700000000000002</v>
      </c>
      <c r="J41" s="178">
        <v>8.9599999999999999E-2</v>
      </c>
      <c r="K41" s="27"/>
    </row>
    <row r="42" spans="1:11" ht="15" thickBot="1">
      <c r="A42" s="3" t="s">
        <v>10</v>
      </c>
      <c r="B42" s="38">
        <v>1.15E-3</v>
      </c>
      <c r="C42" s="228"/>
      <c r="D42" s="228"/>
      <c r="E42" s="225"/>
      <c r="F42" s="3" t="s">
        <v>10</v>
      </c>
      <c r="G42" s="177">
        <v>0.75790000000000002</v>
      </c>
      <c r="H42" s="178">
        <v>0.19670000000000001</v>
      </c>
      <c r="I42" s="178">
        <v>0.46920000000000001</v>
      </c>
      <c r="J42" s="178">
        <v>9.1999999999999998E-2</v>
      </c>
      <c r="K42" s="27"/>
    </row>
    <row r="43" spans="1:11">
      <c r="C43" s="5" t="s">
        <v>4</v>
      </c>
    </row>
    <row r="49" spans="11:11">
      <c r="K49" s="27"/>
    </row>
  </sheetData>
  <sheetProtection sheet="1" objects="1" scenarios="1"/>
  <mergeCells count="44">
    <mergeCell ref="C28:C30"/>
    <mergeCell ref="D28:D30"/>
    <mergeCell ref="C31:C33"/>
    <mergeCell ref="D31:D33"/>
    <mergeCell ref="C40:C42"/>
    <mergeCell ref="D40:D42"/>
    <mergeCell ref="C34:C36"/>
    <mergeCell ref="D34:D36"/>
    <mergeCell ref="C37:C39"/>
    <mergeCell ref="D37:D39"/>
    <mergeCell ref="C19:C21"/>
    <mergeCell ref="D19:D21"/>
    <mergeCell ref="C22:C24"/>
    <mergeCell ref="D22:D24"/>
    <mergeCell ref="C25:C27"/>
    <mergeCell ref="D25:D27"/>
    <mergeCell ref="C10:C12"/>
    <mergeCell ref="D10:D12"/>
    <mergeCell ref="C13:C15"/>
    <mergeCell ref="D13:D15"/>
    <mergeCell ref="C16:C18"/>
    <mergeCell ref="D16:D18"/>
    <mergeCell ref="X2:AA2"/>
    <mergeCell ref="C4:C6"/>
    <mergeCell ref="D4:D6"/>
    <mergeCell ref="P2:S2"/>
    <mergeCell ref="T2:W2"/>
    <mergeCell ref="C7:C9"/>
    <mergeCell ref="D7:D9"/>
    <mergeCell ref="G1:J1"/>
    <mergeCell ref="G2:J2"/>
    <mergeCell ref="E4:E6"/>
    <mergeCell ref="E7:E9"/>
    <mergeCell ref="E10:E12"/>
    <mergeCell ref="E13:E15"/>
    <mergeCell ref="E16:E18"/>
    <mergeCell ref="E19:E21"/>
    <mergeCell ref="E22:E24"/>
    <mergeCell ref="E40:E42"/>
    <mergeCell ref="E25:E27"/>
    <mergeCell ref="E28:E30"/>
    <mergeCell ref="E31:E33"/>
    <mergeCell ref="E34:E36"/>
    <mergeCell ref="E37:E39"/>
  </mergeCells>
  <phoneticPr fontId="12" type="noConversion"/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00D7A-90DC-4087-9C9C-D96AC1DF55C2}">
  <dimension ref="A1:AA49"/>
  <sheetViews>
    <sheetView topLeftCell="A2" zoomScaleNormal="100" workbookViewId="0">
      <selection activeCell="D7" sqref="D7:D9"/>
    </sheetView>
  </sheetViews>
  <sheetFormatPr defaultRowHeight="14.5"/>
  <cols>
    <col min="1" max="1" width="11.1796875" customWidth="1"/>
    <col min="2" max="2" width="14.54296875" customWidth="1"/>
    <col min="3" max="4" width="15" style="6" customWidth="1"/>
    <col min="5" max="5" width="16" customWidth="1"/>
    <col min="6" max="6" width="11.1796875" customWidth="1"/>
    <col min="7" max="7" width="9.54296875" customWidth="1"/>
    <col min="8" max="10" width="11.1796875" customWidth="1"/>
    <col min="12" max="12" width="9.81640625" customWidth="1"/>
    <col min="13" max="14" width="11.453125" customWidth="1"/>
    <col min="15" max="27" width="9.81640625" customWidth="1"/>
  </cols>
  <sheetData>
    <row r="1" spans="1:27" ht="46.5" hidden="1" customHeight="1" thickBot="1">
      <c r="A1" s="2"/>
      <c r="C1" s="1" t="s">
        <v>0</v>
      </c>
      <c r="D1" s="1" t="s">
        <v>1</v>
      </c>
      <c r="E1" s="7" t="s">
        <v>2</v>
      </c>
      <c r="F1" s="2"/>
      <c r="G1" s="229" t="s">
        <v>3</v>
      </c>
      <c r="H1" s="230"/>
      <c r="I1" s="230"/>
      <c r="J1" s="231"/>
    </row>
    <row r="2" spans="1:27" ht="46.5" customHeight="1" thickBot="1">
      <c r="A2" s="2"/>
      <c r="C2" s="1" t="s">
        <v>12</v>
      </c>
      <c r="D2" s="1" t="s">
        <v>40</v>
      </c>
      <c r="E2" s="7" t="s">
        <v>41</v>
      </c>
      <c r="F2" s="2"/>
      <c r="G2" s="229" t="s">
        <v>13</v>
      </c>
      <c r="H2" s="230"/>
      <c r="I2" s="230"/>
      <c r="J2" s="231"/>
      <c r="L2" s="8"/>
      <c r="M2" s="9"/>
      <c r="N2" s="9"/>
      <c r="O2" s="9"/>
      <c r="P2" s="234" t="s">
        <v>14</v>
      </c>
      <c r="Q2" s="232"/>
      <c r="R2" s="232"/>
      <c r="S2" s="233"/>
      <c r="T2" s="235" t="s">
        <v>15</v>
      </c>
      <c r="U2" s="236"/>
      <c r="V2" s="236"/>
      <c r="W2" s="237"/>
      <c r="X2" s="232" t="s">
        <v>16</v>
      </c>
      <c r="Y2" s="232"/>
      <c r="Z2" s="232"/>
      <c r="AA2" s="233"/>
    </row>
    <row r="3" spans="1:27" ht="29.5" thickBot="1">
      <c r="A3" s="4" t="s">
        <v>7</v>
      </c>
      <c r="B3" s="30" t="s">
        <v>11</v>
      </c>
      <c r="C3" s="4">
        <v>2018</v>
      </c>
      <c r="D3" s="64"/>
      <c r="E3" s="42" t="s">
        <v>24</v>
      </c>
      <c r="F3" s="4" t="s">
        <v>23</v>
      </c>
      <c r="G3" s="65" t="s">
        <v>20</v>
      </c>
      <c r="H3" s="66" t="s">
        <v>21</v>
      </c>
      <c r="I3" s="73" t="s">
        <v>38</v>
      </c>
      <c r="J3" s="4" t="s">
        <v>22</v>
      </c>
      <c r="K3" s="27"/>
      <c r="L3" s="74" t="s">
        <v>25</v>
      </c>
      <c r="M3" s="75" t="s">
        <v>17</v>
      </c>
      <c r="N3" s="76" t="s">
        <v>18</v>
      </c>
      <c r="O3" s="69" t="s">
        <v>19</v>
      </c>
      <c r="P3" s="70" t="s">
        <v>20</v>
      </c>
      <c r="Q3" s="71" t="s">
        <v>21</v>
      </c>
      <c r="R3" s="71" t="s">
        <v>38</v>
      </c>
      <c r="S3" s="72" t="s">
        <v>22</v>
      </c>
      <c r="T3" s="70" t="s">
        <v>20</v>
      </c>
      <c r="U3" s="71" t="s">
        <v>21</v>
      </c>
      <c r="V3" s="71" t="s">
        <v>38</v>
      </c>
      <c r="W3" s="72" t="s">
        <v>22</v>
      </c>
      <c r="X3" s="70" t="s">
        <v>20</v>
      </c>
      <c r="Y3" s="71" t="s">
        <v>21</v>
      </c>
      <c r="Z3" s="71" t="s">
        <v>38</v>
      </c>
      <c r="AA3" s="72" t="s">
        <v>22</v>
      </c>
    </row>
    <row r="4" spans="1:27" ht="15" thickBot="1">
      <c r="A4" s="3" t="s">
        <v>8</v>
      </c>
      <c r="B4" s="36">
        <v>1.1000000000000001E-3</v>
      </c>
      <c r="C4" s="226"/>
      <c r="D4" s="226" t="s">
        <v>26</v>
      </c>
      <c r="E4" s="223">
        <v>332.95</v>
      </c>
      <c r="F4" s="3" t="s">
        <v>8</v>
      </c>
      <c r="G4" s="177">
        <v>0.72489999999999999</v>
      </c>
      <c r="H4" s="178">
        <v>0.18810000000000002</v>
      </c>
      <c r="I4" s="178">
        <v>0.44879999999999998</v>
      </c>
      <c r="J4" s="178">
        <v>8.7999999999999995E-2</v>
      </c>
      <c r="K4" s="27"/>
      <c r="L4" s="67">
        <v>2018</v>
      </c>
      <c r="M4" s="10"/>
      <c r="N4" s="77" t="s">
        <v>26</v>
      </c>
      <c r="O4" s="54" cm="1">
        <f t="array" aca="1" ref="O4" ca="1">IF(INDIRECT(ADDRESS(ROW()*3-ROW($L$4)-ROW($F$4),COLUMN($E$2)))=0,"",INDIRECT(ADDRESS(ROW()*3-ROW($L$4)-ROW($F$4),COLUMN($E$2))))</f>
        <v>332.95</v>
      </c>
      <c r="P4" s="58" cm="1">
        <f t="array" aca="1" ref="P4" ca="1">IF(INDIRECT(ADDRESS(ROW()*3-ROW($L$4)-ROW($F$4),COLUMN(G$3)))=0,"",INDIRECT(ADDRESS(ROW()*3-ROW($L$4)-ROW($F$4),COLUMN(G$3))))</f>
        <v>0.72489999999999999</v>
      </c>
      <c r="Q4" s="56" cm="1">
        <f t="array" aca="1" ref="Q4" ca="1">IF(INDIRECT(ADDRESS(ROW()*3-ROW($L$4)-ROW($F$4),COLUMN(H$3)))=0,"",INDIRECT(ADDRESS(ROW()*3-ROW($L$4)-ROW($F$4),COLUMN(H$3))))</f>
        <v>0.18810000000000002</v>
      </c>
      <c r="R4" s="56" cm="1">
        <f t="array" aca="1" ref="R4" ca="1">IF(INDIRECT(ADDRESS(ROW()*3-ROW($L$4)-ROW($F$4),COLUMN(I$3)))=0,"",INDIRECT(ADDRESS(ROW()*3-ROW($L$4)-ROW($F$4),COLUMN(I$3))))</f>
        <v>0.44879999999999998</v>
      </c>
      <c r="S4" s="57" cm="1">
        <f t="array" aca="1" ref="S4" ca="1">IF(INDIRECT(ADDRESS(ROW()*3-ROW($L$4)-ROW($F$4),COLUMN(J$3)))=0,"",INDIRECT(ADDRESS(ROW()*3-ROW($L$4)-ROW($F$4),COLUMN(J$3))))</f>
        <v>8.7999999999999995E-2</v>
      </c>
      <c r="T4" s="58" cm="1">
        <f t="array" aca="1" ref="T4" ca="1">IF(INDIRECT(ADDRESS(ROW()*3-ROW($L$4)-ROW($F$4)+1,COLUMN(G$3)))=0,"",INDIRECT(ADDRESS(ROW()*3-ROW($L$4)-ROW($F$4)+1,COLUMN(G$3))))</f>
        <v>0.73809999999999998</v>
      </c>
      <c r="U4" s="56" cm="1">
        <f t="array" aca="1" ref="U4" ca="1">IF(INDIRECT(ADDRESS(ROW()*3-ROW($L$4)-ROW($F$4)+1,COLUMN(H$3)))=0,"",INDIRECT(ADDRESS(ROW()*3-ROW($L$4)-ROW($F$4)+1,COLUMN(H$3))))</f>
        <v>0.19149999999999995</v>
      </c>
      <c r="V4" s="56" cm="1">
        <f t="array" aca="1" ref="V4" ca="1">IF(INDIRECT(ADDRESS(ROW()*3-ROW($L$4)-ROW($F$4)+1,COLUMN(I$3)))=0,"",INDIRECT(ADDRESS(ROW()*3-ROW($L$4)-ROW($F$4)+1,COLUMN(I$3))))</f>
        <v>0.45700000000000002</v>
      </c>
      <c r="W4" s="57" cm="1">
        <f t="array" aca="1" ref="W4" ca="1">IF(INDIRECT(ADDRESS(ROW()*3-ROW($L$4)-ROW($F$4)+1,COLUMN(J$3)))=0,"",INDIRECT(ADDRESS(ROW()*3-ROW($L$4)-ROW($F$4)+1,COLUMN(J$3))))</f>
        <v>8.9599999999999999E-2</v>
      </c>
      <c r="X4" s="58" cm="1">
        <f t="array" aca="1" ref="X4" ca="1">IF(INDIRECT(ADDRESS(ROW()*3-ROW($L$4)-ROW($F$4),COLUMN(G$3)))=0,"",INDIRECT(ADDRESS(ROW()*3-ROW($L$4)-ROW($F$4)+2,COLUMN(G$3))))</f>
        <v>0.75790000000000002</v>
      </c>
      <c r="Y4" s="56" cm="1">
        <f t="array" aca="1" ref="Y4" ca="1">IF(INDIRECT(ADDRESS(ROW()*3-ROW($L$4)-ROW($F$4),COLUMN(H$3)))=0,"",INDIRECT(ADDRESS(ROW()*3-ROW($L$4)-ROW($F$4)+2,COLUMN(H$3))))</f>
        <v>0.19670000000000001</v>
      </c>
      <c r="Z4" s="56" cm="1">
        <f t="array" aca="1" ref="Z4" ca="1">IF(INDIRECT(ADDRESS(ROW()*3-ROW($L$4)-ROW($F$4),COLUMN(I$3)))=0,"",INDIRECT(ADDRESS(ROW()*3-ROW($L$4)-ROW($F$4)+2,COLUMN(I$3))))</f>
        <v>0.46920000000000001</v>
      </c>
      <c r="AA4" s="57" cm="1">
        <f t="array" aca="1" ref="AA4" ca="1">IF(INDIRECT(ADDRESS(ROW()*3-ROW($L$4)-ROW($F$4),COLUMN(J$3)))=0,"",INDIRECT(ADDRESS(ROW()*3-ROW($L$4)-ROW($F$4)+2,COLUMN(J$3))))</f>
        <v>9.1999999999999998E-2</v>
      </c>
    </row>
    <row r="5" spans="1:27" ht="15" thickBot="1">
      <c r="A5" s="3" t="s">
        <v>9</v>
      </c>
      <c r="B5" s="37">
        <v>1.1199999999999999E-3</v>
      </c>
      <c r="C5" s="227"/>
      <c r="D5" s="227"/>
      <c r="E5" s="224"/>
      <c r="F5" s="3" t="s">
        <v>9</v>
      </c>
      <c r="G5" s="177">
        <v>0.73809999999999998</v>
      </c>
      <c r="H5" s="178">
        <v>0.19149999999999995</v>
      </c>
      <c r="I5" s="178">
        <v>0.45700000000000002</v>
      </c>
      <c r="J5" s="178">
        <v>8.9599999999999999E-2</v>
      </c>
      <c r="K5" s="27"/>
      <c r="L5" s="67">
        <v>2018</v>
      </c>
      <c r="M5" s="10" t="s">
        <v>26</v>
      </c>
      <c r="N5" s="77" t="s">
        <v>27</v>
      </c>
      <c r="O5" s="54" cm="1">
        <f t="array" aca="1" ref="O5" ca="1">IF(INDIRECT(ADDRESS(ROW()*3-ROW($L$4)-ROW($F$4),COLUMN($E$2)))=0,"",INDIRECT(ADDRESS(ROW()*3-ROW($L$4)-ROW($F$4),COLUMN($E$2))))</f>
        <v>347.75</v>
      </c>
      <c r="P5" s="58" cm="1">
        <f t="array" aca="1" ref="P5" ca="1">IF(INDIRECT(ADDRESS(ROW()*3-ROW($L$4)-ROW($F$4),COLUMN(G$3)))=0,"",INDIRECT(ADDRESS(ROW()*3-ROW($L$4)-ROW($F$4),COLUMN(G$3))))</f>
        <v>1.0505</v>
      </c>
      <c r="Q5" s="56" cm="1">
        <f t="array" aca="1" ref="Q5" ca="1">IF(INDIRECT(ADDRESS(ROW()*3-ROW($L$4)-ROW($F$4),COLUMN(H$3)))=0,"",INDIRECT(ADDRESS(ROW()*3-ROW($L$4)-ROW($F$4),COLUMN(H$3))))</f>
        <v>0.6258999999999999</v>
      </c>
      <c r="R5" s="56" cm="1">
        <f t="array" aca="1" ref="R5" ca="1">IF(INDIRECT(ADDRESS(ROW()*3-ROW($L$4)-ROW($F$4),COLUMN(I$3)))=0,"",INDIRECT(ADDRESS(ROW()*3-ROW($L$4)-ROW($F$4),COLUMN(I$3))))</f>
        <v>0.3201</v>
      </c>
      <c r="S5" s="57" cm="1">
        <f t="array" aca="1" ref="S5" ca="1">IF(INDIRECT(ADDRESS(ROW()*3-ROW($L$4)-ROW($F$4),COLUMN(J$3)))=0,"",INDIRECT(ADDRESS(ROW()*3-ROW($L$4)-ROW($F$4),COLUMN(J$3))))</f>
        <v>0.1045</v>
      </c>
      <c r="T5" s="58" cm="1">
        <f t="array" aca="1" ref="T5" ca="1">IF(INDIRECT(ADDRESS(ROW()*3-ROW($L$4)-ROW($F$4)+1,COLUMN(G$3)))=0,"",INDIRECT(ADDRESS(ROW()*3-ROW($L$4)-ROW($F$4)+1,COLUMN(G$3))))</f>
        <v>1.0696000000000001</v>
      </c>
      <c r="U5" s="56" cm="1">
        <f t="array" aca="1" ref="U5" ca="1">IF(INDIRECT(ADDRESS(ROW()*3-ROW($L$4)-ROW($F$4)+1,COLUMN(H$3)))=0,"",INDIRECT(ADDRESS(ROW()*3-ROW($L$4)-ROW($F$4)+1,COLUMN(H$3))))</f>
        <v>0.63729999999999998</v>
      </c>
      <c r="V5" s="56" cm="1">
        <f t="array" aca="1" ref="V5" ca="1">IF(INDIRECT(ADDRESS(ROW()*3-ROW($L$4)-ROW($F$4)+1,COLUMN(I$3)))=0,"",INDIRECT(ADDRESS(ROW()*3-ROW($L$4)-ROW($F$4)+1,COLUMN(I$3))))</f>
        <v>0.32590000000000002</v>
      </c>
      <c r="W5" s="57" cm="1">
        <f t="array" aca="1" ref="W5" ca="1">IF(INDIRECT(ADDRESS(ROW()*3-ROW($L$4)-ROW($F$4)+1,COLUMN(J$3)))=0,"",INDIRECT(ADDRESS(ROW()*3-ROW($L$4)-ROW($F$4)+1,COLUMN(J$3))))</f>
        <v>0.10639999999999999</v>
      </c>
      <c r="X5" s="58" cm="1">
        <f t="array" aca="1" ref="X5" ca="1">IF(INDIRECT(ADDRESS(ROW()*3-ROW($L$4)-ROW($F$4),COLUMN(G$3)))=0,"",INDIRECT(ADDRESS(ROW()*3-ROW($L$4)-ROW($F$4)+2,COLUMN(G$3))))</f>
        <v>1.0983000000000001</v>
      </c>
      <c r="Y5" s="56" cm="1">
        <f t="array" aca="1" ref="Y5" ca="1">IF(INDIRECT(ADDRESS(ROW()*3-ROW($L$4)-ROW($F$4),COLUMN(H$3)))=0,"",INDIRECT(ADDRESS(ROW()*3-ROW($L$4)-ROW($F$4)+2,COLUMN(H$3))))</f>
        <v>0.6543000000000001</v>
      </c>
      <c r="Z5" s="56" cm="1">
        <f t="array" aca="1" ref="Z5" ca="1">IF(INDIRECT(ADDRESS(ROW()*3-ROW($L$4)-ROW($F$4),COLUMN(I$3)))=0,"",INDIRECT(ADDRESS(ROW()*3-ROW($L$4)-ROW($F$4)+2,COLUMN(I$3))))</f>
        <v>0.3347</v>
      </c>
      <c r="AA5" s="57" cm="1">
        <f t="array" aca="1" ref="AA5" ca="1">IF(INDIRECT(ADDRESS(ROW()*3-ROW($L$4)-ROW($F$4),COLUMN(J$3)))=0,"",INDIRECT(ADDRESS(ROW()*3-ROW($L$4)-ROW($F$4)+2,COLUMN(J$3))))</f>
        <v>0.10929999999999999</v>
      </c>
    </row>
    <row r="6" spans="1:27" ht="15" thickBot="1">
      <c r="A6" s="3" t="s">
        <v>10</v>
      </c>
      <c r="B6" s="38">
        <v>1.15E-3</v>
      </c>
      <c r="C6" s="228"/>
      <c r="D6" s="228"/>
      <c r="E6" s="225"/>
      <c r="F6" s="3" t="s">
        <v>10</v>
      </c>
      <c r="G6" s="177">
        <v>0.75790000000000002</v>
      </c>
      <c r="H6" s="178">
        <v>0.19670000000000001</v>
      </c>
      <c r="I6" s="178">
        <v>0.46920000000000001</v>
      </c>
      <c r="J6" s="178">
        <v>9.1999999999999998E-2</v>
      </c>
      <c r="K6" s="27"/>
      <c r="L6" s="67">
        <v>2018</v>
      </c>
      <c r="M6" s="10" t="s">
        <v>27</v>
      </c>
      <c r="N6" s="77" t="s">
        <v>28</v>
      </c>
      <c r="O6" s="54" cm="1">
        <f t="array" aca="1" ref="O6" ca="1">IF(INDIRECT(ADDRESS(ROW()*3-ROW($L$4)-ROW($F$4),COLUMN($E$2)))=0,"",INDIRECT(ADDRESS(ROW()*3-ROW($L$4)-ROW($F$4),COLUMN($E$2))))</f>
        <v>347.88</v>
      </c>
      <c r="P6" s="58" cm="1">
        <f t="array" aca="1" ref="P6" ca="1">IF(INDIRECT(ADDRESS(ROW()*3-ROW($L$4)-ROW($F$4),COLUMN(G$3)))=0,"",INDIRECT(ADDRESS(ROW()*3-ROW($L$4)-ROW($F$4),COLUMN(G$3))))</f>
        <v>1.1253</v>
      </c>
      <c r="Q6" s="56" cm="1">
        <f t="array" aca="1" ref="Q6" ca="1">IF(INDIRECT(ADDRESS(ROW()*3-ROW($L$4)-ROW($F$4),COLUMN(H$3)))=0,"",INDIRECT(ADDRESS(ROW()*3-ROW($L$4)-ROW($F$4),COLUMN(H$3))))</f>
        <v>0.65260000000000007</v>
      </c>
      <c r="R6" s="56" cm="1">
        <f t="array" aca="1" ref="R6" ca="1">IF(INDIRECT(ADDRESS(ROW()*3-ROW($L$4)-ROW($F$4),COLUMN(I$3)))=0,"",INDIRECT(ADDRESS(ROW()*3-ROW($L$4)-ROW($F$4),COLUMN(I$3))))</f>
        <v>0.38569999999999999</v>
      </c>
      <c r="S6" s="57" cm="1">
        <f t="array" aca="1" ref="S6" ca="1">IF(INDIRECT(ADDRESS(ROW()*3-ROW($L$4)-ROW($F$4),COLUMN(J$3)))=0,"",INDIRECT(ADDRESS(ROW()*3-ROW($L$4)-ROW($F$4),COLUMN(J$3))))</f>
        <v>8.6999999999999994E-2</v>
      </c>
      <c r="T6" s="58" cm="1">
        <f t="array" aca="1" ref="T6" ca="1">IF(INDIRECT(ADDRESS(ROW()*3-ROW($L$4)-ROW($F$4)+1,COLUMN(G$3)))=0,"",INDIRECT(ADDRESS(ROW()*3-ROW($L$4)-ROW($F$4)+1,COLUMN(G$3))))</f>
        <v>1.1458999999999999</v>
      </c>
      <c r="U6" s="56" cm="1">
        <f t="array" aca="1" ref="U6" ca="1">IF(INDIRECT(ADDRESS(ROW()*3-ROW($L$4)-ROW($F$4)+1,COLUMN(H$3)))=0,"",INDIRECT(ADDRESS(ROW()*3-ROW($L$4)-ROW($F$4)+1,COLUMN(H$3))))</f>
        <v>0.66459999999999986</v>
      </c>
      <c r="V6" s="56" cm="1">
        <f t="array" aca="1" ref="V6" ca="1">IF(INDIRECT(ADDRESS(ROW()*3-ROW($L$4)-ROW($F$4)+1,COLUMN(I$3)))=0,"",INDIRECT(ADDRESS(ROW()*3-ROW($L$4)-ROW($F$4)+1,COLUMN(I$3))))</f>
        <v>0.39269999999999999</v>
      </c>
      <c r="W6" s="57" cm="1">
        <f t="array" aca="1" ref="W6" ca="1">IF(INDIRECT(ADDRESS(ROW()*3-ROW($L$4)-ROW($F$4)+1,COLUMN(J$3)))=0,"",INDIRECT(ADDRESS(ROW()*3-ROW($L$4)-ROW($F$4)+1,COLUMN(J$3))))</f>
        <v>8.8599999999999998E-2</v>
      </c>
      <c r="X6" s="58" cm="1">
        <f t="array" aca="1" ref="X6" ca="1">IF(INDIRECT(ADDRESS(ROW()*3-ROW($L$4)-ROW($F$4),COLUMN(G$3)))=0,"",INDIRECT(ADDRESS(ROW()*3-ROW($L$4)-ROW($F$4)+2,COLUMN(G$3))))</f>
        <v>1.1700999999999999</v>
      </c>
      <c r="Y6" s="56" cm="1">
        <f t="array" aca="1" ref="Y6" ca="1">IF(INDIRECT(ADDRESS(ROW()*3-ROW($L$4)-ROW($F$4),COLUMN(H$3)))=0,"",INDIRECT(ADDRESS(ROW()*3-ROW($L$4)-ROW($F$4)+2,COLUMN(H$3))))</f>
        <v>0.67869999999999986</v>
      </c>
      <c r="Z6" s="56" cm="1">
        <f t="array" aca="1" ref="Z6" ca="1">IF(INDIRECT(ADDRESS(ROW()*3-ROW($L$4)-ROW($F$4),COLUMN(I$3)))=0,"",INDIRECT(ADDRESS(ROW()*3-ROW($L$4)-ROW($F$4)+2,COLUMN(I$3))))</f>
        <v>0.40100000000000002</v>
      </c>
      <c r="AA6" s="57" cm="1">
        <f t="array" aca="1" ref="AA6" ca="1">IF(INDIRECT(ADDRESS(ROW()*3-ROW($L$4)-ROW($F$4),COLUMN(J$3)))=0,"",INDIRECT(ADDRESS(ROW()*3-ROW($L$4)-ROW($F$4)+2,COLUMN(J$3))))</f>
        <v>9.0399999999999994E-2</v>
      </c>
    </row>
    <row r="7" spans="1:27" ht="15" thickBot="1">
      <c r="A7" s="3" t="s">
        <v>8</v>
      </c>
      <c r="B7" s="36">
        <v>1.1000000000000001E-3</v>
      </c>
      <c r="C7" s="226" t="s">
        <v>26</v>
      </c>
      <c r="D7" s="226" t="s">
        <v>27</v>
      </c>
      <c r="E7" s="223">
        <v>347.75</v>
      </c>
      <c r="F7" s="3" t="s">
        <v>8</v>
      </c>
      <c r="G7" s="177">
        <v>1.0505</v>
      </c>
      <c r="H7" s="178">
        <v>0.6258999999999999</v>
      </c>
      <c r="I7" s="178">
        <v>0.3201</v>
      </c>
      <c r="J7" s="178">
        <v>0.1045</v>
      </c>
      <c r="K7" s="27"/>
      <c r="L7" s="67">
        <v>2018</v>
      </c>
      <c r="M7" s="10" t="s">
        <v>28</v>
      </c>
      <c r="N7" s="77" t="s">
        <v>29</v>
      </c>
      <c r="O7" s="54" cm="1">
        <f t="array" aca="1" ref="O7" ca="1">IF(INDIRECT(ADDRESS(ROW()*3-ROW($L$4)-ROW($F$4),COLUMN($E$2)))=0,"",INDIRECT(ADDRESS(ROW()*3-ROW($L$4)-ROW($F$4),COLUMN($E$2))))</f>
        <v>356.29</v>
      </c>
      <c r="P7" s="58" cm="1">
        <f t="array" aca="1" ref="P7" ca="1">IF(INDIRECT(ADDRESS(ROW()*3-ROW($L$4)-ROW($F$4),COLUMN(G$3)))=0,"",INDIRECT(ADDRESS(ROW()*3-ROW($L$4)-ROW($F$4),COLUMN(G$3))))</f>
        <v>1.323</v>
      </c>
      <c r="Q7" s="56" cm="1">
        <f t="array" aca="1" ref="Q7" ca="1">IF(INDIRECT(ADDRESS(ROW()*3-ROW($L$4)-ROW($F$4),COLUMN(H$3)))=0,"",INDIRECT(ADDRESS(ROW()*3-ROW($L$4)-ROW($F$4),COLUMN(H$3))))</f>
        <v>0.62539999999999996</v>
      </c>
      <c r="R7" s="56" cm="1">
        <f t="array" aca="1" ref="R7" ca="1">IF(INDIRECT(ADDRESS(ROW()*3-ROW($L$4)-ROW($F$4),COLUMN(I$3)))=0,"",INDIRECT(ADDRESS(ROW()*3-ROW($L$4)-ROW($F$4),COLUMN(I$3))))</f>
        <v>0.61599999999999999</v>
      </c>
      <c r="S7" s="57" cm="1">
        <f t="array" aca="1" ref="S7" ca="1">IF(INDIRECT(ADDRESS(ROW()*3-ROW($L$4)-ROW($F$4),COLUMN(J$3)))=0,"",INDIRECT(ADDRESS(ROW()*3-ROW($L$4)-ROW($F$4),COLUMN(J$3))))</f>
        <v>8.1600000000000006E-2</v>
      </c>
      <c r="T7" s="58" cm="1">
        <f t="array" aca="1" ref="T7" ca="1">IF(INDIRECT(ADDRESS(ROW()*3-ROW($L$4)-ROW($F$4)+1,COLUMN(G$3)))=0,"",INDIRECT(ADDRESS(ROW()*3-ROW($L$4)-ROW($F$4)+1,COLUMN(G$3))))</f>
        <v>1.3472</v>
      </c>
      <c r="U7" s="56" cm="1">
        <f t="array" aca="1" ref="U7" ca="1">IF(INDIRECT(ADDRESS(ROW()*3-ROW($L$4)-ROW($F$4)+1,COLUMN(H$3)))=0,"",INDIRECT(ADDRESS(ROW()*3-ROW($L$4)-ROW($F$4)+1,COLUMN(H$3))))</f>
        <v>0.63690000000000002</v>
      </c>
      <c r="V7" s="56" cm="1">
        <f t="array" aca="1" ref="V7" ca="1">IF(INDIRECT(ADDRESS(ROW()*3-ROW($L$4)-ROW($F$4)+1,COLUMN(I$3)))=0,"",INDIRECT(ADDRESS(ROW()*3-ROW($L$4)-ROW($F$4)+1,COLUMN(I$3))))</f>
        <v>0.62729999999999997</v>
      </c>
      <c r="W7" s="57" cm="1">
        <f t="array" aca="1" ref="W7" ca="1">IF(INDIRECT(ADDRESS(ROW()*3-ROW($L$4)-ROW($F$4)+1,COLUMN(J$3)))=0,"",INDIRECT(ADDRESS(ROW()*3-ROW($L$4)-ROW($F$4)+1,COLUMN(J$3))))</f>
        <v>8.3000000000000004E-2</v>
      </c>
      <c r="X7" s="58" cm="1">
        <f t="array" aca="1" ref="X7" ca="1">IF(INDIRECT(ADDRESS(ROW()*3-ROW($L$4)-ROW($F$4),COLUMN(G$3)))=0,"",INDIRECT(ADDRESS(ROW()*3-ROW($L$4)-ROW($F$4)+2,COLUMN(G$3))))</f>
        <v>1.3755999999999999</v>
      </c>
      <c r="Y7" s="56" cm="1">
        <f t="array" aca="1" ref="Y7" ca="1">IF(INDIRECT(ADDRESS(ROW()*3-ROW($L$4)-ROW($F$4),COLUMN(H$3)))=0,"",INDIRECT(ADDRESS(ROW()*3-ROW($L$4)-ROW($F$4)+2,COLUMN(H$3))))</f>
        <v>0.65029999999999999</v>
      </c>
      <c r="Z7" s="56" cm="1">
        <f t="array" aca="1" ref="Z7" ca="1">IF(INDIRECT(ADDRESS(ROW()*3-ROW($L$4)-ROW($F$4),COLUMN(I$3)))=0,"",INDIRECT(ADDRESS(ROW()*3-ROW($L$4)-ROW($F$4)+2,COLUMN(I$3))))</f>
        <v>0.64049999999999996</v>
      </c>
      <c r="AA7" s="57" cm="1">
        <f t="array" aca="1" ref="AA7" ca="1">IF(INDIRECT(ADDRESS(ROW()*3-ROW($L$4)-ROW($F$4),COLUMN(J$3)))=0,"",INDIRECT(ADDRESS(ROW()*3-ROW($L$4)-ROW($F$4)+2,COLUMN(J$3))))</f>
        <v>8.48E-2</v>
      </c>
    </row>
    <row r="8" spans="1:27" ht="15" thickBot="1">
      <c r="A8" s="3" t="s">
        <v>9</v>
      </c>
      <c r="B8" s="37">
        <v>1.1199999999999999E-3</v>
      </c>
      <c r="C8" s="227"/>
      <c r="D8" s="227"/>
      <c r="E8" s="224"/>
      <c r="F8" s="3" t="s">
        <v>9</v>
      </c>
      <c r="G8" s="177">
        <v>1.0696000000000001</v>
      </c>
      <c r="H8" s="178">
        <v>0.63729999999999998</v>
      </c>
      <c r="I8" s="178">
        <v>0.32590000000000002</v>
      </c>
      <c r="J8" s="178">
        <v>0.10639999999999999</v>
      </c>
      <c r="K8" s="27"/>
      <c r="L8" s="67">
        <v>2018</v>
      </c>
      <c r="M8" s="10" t="s">
        <v>29</v>
      </c>
      <c r="N8" s="77" t="s">
        <v>30</v>
      </c>
      <c r="O8" s="54" cm="1">
        <f t="array" aca="1" ref="O8" ca="1">IF(INDIRECT(ADDRESS(ROW()*3-ROW($L$4)-ROW($F$4),COLUMN($E$2)))=0,"",INDIRECT(ADDRESS(ROW()*3-ROW($L$4)-ROW($F$4),COLUMN($E$2))))</f>
        <v>363.31</v>
      </c>
      <c r="P8" s="58" cm="1">
        <f t="array" aca="1" ref="P8" ca="1">IF(INDIRECT(ADDRESS(ROW()*3-ROW($L$4)-ROW($F$4),COLUMN(G$3)))=0,"",INDIRECT(ADDRESS(ROW()*3-ROW($L$4)-ROW($F$4),COLUMN(G$3))))</f>
        <v>1.488</v>
      </c>
      <c r="Q8" s="56" cm="1">
        <f t="array" aca="1" ref="Q8" ca="1">IF(INDIRECT(ADDRESS(ROW()*3-ROW($L$4)-ROW($F$4),COLUMN(H$3)))=0,"",INDIRECT(ADDRESS(ROW()*3-ROW($L$4)-ROW($F$4),COLUMN(H$3))))</f>
        <v>0.62849999999999995</v>
      </c>
      <c r="R8" s="56" cm="1">
        <f t="array" aca="1" ref="R8" ca="1">IF(INDIRECT(ADDRESS(ROW()*3-ROW($L$4)-ROW($F$4),COLUMN(I$3)))=0,"",INDIRECT(ADDRESS(ROW()*3-ROW($L$4)-ROW($F$4),COLUMN(I$3))))</f>
        <v>0.7601</v>
      </c>
      <c r="S8" s="57" cm="1">
        <f t="array" aca="1" ref="S8" ca="1">IF(INDIRECT(ADDRESS(ROW()*3-ROW($L$4)-ROW($F$4),COLUMN(J$3)))=0,"",INDIRECT(ADDRESS(ROW()*3-ROW($L$4)-ROW($F$4),COLUMN(J$3))))</f>
        <v>9.9400000000000002E-2</v>
      </c>
      <c r="T8" s="58" cm="1">
        <f t="array" aca="1" ref="T8" ca="1">IF(INDIRECT(ADDRESS(ROW()*3-ROW($L$4)-ROW($F$4)+1,COLUMN(G$3)))=0,"",INDIRECT(ADDRESS(ROW()*3-ROW($L$4)-ROW($F$4)+1,COLUMN(G$3))))</f>
        <v>1.5152000000000001</v>
      </c>
      <c r="U8" s="56" cm="1">
        <f t="array" aca="1" ref="U8" ca="1">IF(INDIRECT(ADDRESS(ROW()*3-ROW($L$4)-ROW($F$4)+1,COLUMN(H$3)))=0,"",INDIRECT(ADDRESS(ROW()*3-ROW($L$4)-ROW($F$4)+1,COLUMN(H$3))))</f>
        <v>0.64000000000000012</v>
      </c>
      <c r="V8" s="56" cm="1">
        <f t="array" aca="1" ref="V8" ca="1">IF(INDIRECT(ADDRESS(ROW()*3-ROW($L$4)-ROW($F$4)+1,COLUMN(I$3)))=0,"",INDIRECT(ADDRESS(ROW()*3-ROW($L$4)-ROW($F$4)+1,COLUMN(I$3))))</f>
        <v>0.77400000000000002</v>
      </c>
      <c r="W8" s="57" cm="1">
        <f t="array" aca="1" ref="W8" ca="1">IF(INDIRECT(ADDRESS(ROW()*3-ROW($L$4)-ROW($F$4)+1,COLUMN(J$3)))=0,"",INDIRECT(ADDRESS(ROW()*3-ROW($L$4)-ROW($F$4)+1,COLUMN(J$3))))</f>
        <v>0.1012</v>
      </c>
      <c r="X8" s="58" cm="1">
        <f t="array" aca="1" ref="X8" ca="1">IF(INDIRECT(ADDRESS(ROW()*3-ROW($L$4)-ROW($F$4),COLUMN(G$3)))=0,"",INDIRECT(ADDRESS(ROW()*3-ROW($L$4)-ROW($F$4)+2,COLUMN(G$3))))</f>
        <v>1.5471999999999999</v>
      </c>
      <c r="Y8" s="56" cm="1">
        <f t="array" aca="1" ref="Y8" ca="1">IF(INDIRECT(ADDRESS(ROW()*3-ROW($L$4)-ROW($F$4),COLUMN(H$3)))=0,"",INDIRECT(ADDRESS(ROW()*3-ROW($L$4)-ROW($F$4)+2,COLUMN(H$3))))</f>
        <v>0.65349999999999986</v>
      </c>
      <c r="Z8" s="56" cm="1">
        <f t="array" aca="1" ref="Z8" ca="1">IF(INDIRECT(ADDRESS(ROW()*3-ROW($L$4)-ROW($F$4),COLUMN(I$3)))=0,"",INDIRECT(ADDRESS(ROW()*3-ROW($L$4)-ROW($F$4)+2,COLUMN(I$3))))</f>
        <v>0.7903</v>
      </c>
      <c r="AA8" s="57" cm="1">
        <f t="array" aca="1" ref="AA8" ca="1">IF(INDIRECT(ADDRESS(ROW()*3-ROW($L$4)-ROW($F$4),COLUMN(J$3)))=0,"",INDIRECT(ADDRESS(ROW()*3-ROW($L$4)-ROW($F$4)+2,COLUMN(J$3))))</f>
        <v>0.10340000000000001</v>
      </c>
    </row>
    <row r="9" spans="1:27" ht="15" thickBot="1">
      <c r="A9" s="3" t="s">
        <v>10</v>
      </c>
      <c r="B9" s="38">
        <v>1.15E-3</v>
      </c>
      <c r="C9" s="228"/>
      <c r="D9" s="228"/>
      <c r="E9" s="225"/>
      <c r="F9" s="3" t="s">
        <v>10</v>
      </c>
      <c r="G9" s="177">
        <v>1.0983000000000001</v>
      </c>
      <c r="H9" s="178">
        <v>0.6543000000000001</v>
      </c>
      <c r="I9" s="178">
        <v>0.3347</v>
      </c>
      <c r="J9" s="178">
        <v>0.10929999999999999</v>
      </c>
      <c r="K9" s="27"/>
      <c r="L9" s="67">
        <v>2018</v>
      </c>
      <c r="M9" s="10" t="s">
        <v>30</v>
      </c>
      <c r="N9" s="77" t="s">
        <v>31</v>
      </c>
      <c r="O9" s="54" cm="1">
        <f t="array" aca="1" ref="O9" ca="1">IF(INDIRECT(ADDRESS(ROW()*3-ROW($L$4)-ROW($F$4),COLUMN($E$2)))=0,"",INDIRECT(ADDRESS(ROW()*3-ROW($L$4)-ROW($F$4),COLUMN($E$2))))</f>
        <v>391.92</v>
      </c>
      <c r="P9" s="58" cm="1">
        <f t="array" aca="1" ref="P9" ca="1">IF(INDIRECT(ADDRESS(ROW()*3-ROW($L$4)-ROW($F$4),COLUMN(G$3)))=0,"",INDIRECT(ADDRESS(ROW()*3-ROW($L$4)-ROW($F$4),COLUMN(G$3))))</f>
        <v>2.1604000000000001</v>
      </c>
      <c r="Q9" s="56" cm="1">
        <f t="array" aca="1" ref="Q9" ca="1">IF(INDIRECT(ADDRESS(ROW()*3-ROW($L$4)-ROW($F$4),COLUMN(H$3)))=0,"",INDIRECT(ADDRESS(ROW()*3-ROW($L$4)-ROW($F$4),COLUMN(H$3))))</f>
        <v>1.3316999999999999</v>
      </c>
      <c r="R9" s="56" cm="1">
        <f t="array" aca="1" ref="R9" ca="1">IF(INDIRECT(ADDRESS(ROW()*3-ROW($L$4)-ROW($F$4),COLUMN(I$3)))=0,"",INDIRECT(ADDRESS(ROW()*3-ROW($L$4)-ROW($F$4),COLUMN(I$3))))</f>
        <v>0.71660000000000001</v>
      </c>
      <c r="S9" s="57" cm="1">
        <f t="array" aca="1" ref="S9" ca="1">IF(INDIRECT(ADDRESS(ROW()*3-ROW($L$4)-ROW($F$4),COLUMN(J$3)))=0,"",INDIRECT(ADDRESS(ROW()*3-ROW($L$4)-ROW($F$4),COLUMN(J$3))))</f>
        <v>0.11210000000000001</v>
      </c>
      <c r="T9" s="58" cm="1">
        <f t="array" aca="1" ref="T9" ca="1">IF(INDIRECT(ADDRESS(ROW()*3-ROW($L$4)-ROW($F$4)+1,COLUMN(G$3)))=0,"",INDIRECT(ADDRESS(ROW()*3-ROW($L$4)-ROW($F$4)+1,COLUMN(G$3))))</f>
        <v>2.1999</v>
      </c>
      <c r="U9" s="56" cm="1">
        <f t="array" aca="1" ref="U9" ca="1">IF(INDIRECT(ADDRESS(ROW()*3-ROW($L$4)-ROW($F$4)+1,COLUMN(H$3)))=0,"",INDIRECT(ADDRESS(ROW()*3-ROW($L$4)-ROW($F$4)+1,COLUMN(H$3))))</f>
        <v>1.3559999999999999</v>
      </c>
      <c r="V9" s="56" cm="1">
        <f t="array" aca="1" ref="V9" ca="1">IF(INDIRECT(ADDRESS(ROW()*3-ROW($L$4)-ROW($F$4)+1,COLUMN(I$3)))=0,"",INDIRECT(ADDRESS(ROW()*3-ROW($L$4)-ROW($F$4)+1,COLUMN(I$3))))</f>
        <v>0.72970000000000002</v>
      </c>
      <c r="W9" s="57" cm="1">
        <f t="array" aca="1" ref="W9" ca="1">IF(INDIRECT(ADDRESS(ROW()*3-ROW($L$4)-ROW($F$4)+1,COLUMN(J$3)))=0,"",INDIRECT(ADDRESS(ROW()*3-ROW($L$4)-ROW($F$4)+1,COLUMN(J$3))))</f>
        <v>0.1142</v>
      </c>
      <c r="X9" s="58" cm="1">
        <f t="array" aca="1" ref="X9" ca="1">IF(INDIRECT(ADDRESS(ROW()*3-ROW($L$4)-ROW($F$4),COLUMN(G$3)))=0,"",INDIRECT(ADDRESS(ROW()*3-ROW($L$4)-ROW($F$4)+2,COLUMN(G$3))))</f>
        <v>2.2463000000000002</v>
      </c>
      <c r="Y9" s="56" cm="1">
        <f t="array" aca="1" ref="Y9" ca="1">IF(INDIRECT(ADDRESS(ROW()*3-ROW($L$4)-ROW($F$4),COLUMN(H$3)))=0,"",INDIRECT(ADDRESS(ROW()*3-ROW($L$4)-ROW($F$4)+2,COLUMN(H$3))))</f>
        <v>1.3846000000000003</v>
      </c>
      <c r="Z9" s="56" cm="1">
        <f t="array" aca="1" ref="Z9" ca="1">IF(INDIRECT(ADDRESS(ROW()*3-ROW($L$4)-ROW($F$4),COLUMN(I$3)))=0,"",INDIRECT(ADDRESS(ROW()*3-ROW($L$4)-ROW($F$4)+2,COLUMN(I$3))))</f>
        <v>0.74509999999999998</v>
      </c>
      <c r="AA9" s="57" cm="1">
        <f t="array" aca="1" ref="AA9" ca="1">IF(INDIRECT(ADDRESS(ROW()*3-ROW($L$4)-ROW($F$4),COLUMN(J$3)))=0,"",INDIRECT(ADDRESS(ROW()*3-ROW($L$4)-ROW($F$4)+2,COLUMN(J$3))))</f>
        <v>0.1166</v>
      </c>
    </row>
    <row r="10" spans="1:27" ht="15" thickBot="1">
      <c r="A10" s="3" t="s">
        <v>8</v>
      </c>
      <c r="B10" s="24">
        <v>2.3503E-4</v>
      </c>
      <c r="C10" s="226" t="s">
        <v>27</v>
      </c>
      <c r="D10" s="226" t="s">
        <v>28</v>
      </c>
      <c r="E10" s="223">
        <v>347.88</v>
      </c>
      <c r="F10" s="3" t="s">
        <v>8</v>
      </c>
      <c r="G10" s="177">
        <v>1.1253</v>
      </c>
      <c r="H10" s="178">
        <v>0.65260000000000007</v>
      </c>
      <c r="I10" s="178">
        <v>0.38569999999999999</v>
      </c>
      <c r="J10" s="178">
        <v>8.6999999999999994E-2</v>
      </c>
      <c r="K10" s="27"/>
      <c r="L10" s="67">
        <v>2018</v>
      </c>
      <c r="M10" s="10" t="s">
        <v>31</v>
      </c>
      <c r="N10" s="77" t="s">
        <v>32</v>
      </c>
      <c r="O10" s="54" cm="1">
        <f t="array" aca="1" ref="O10" ca="1">IF(INDIRECT(ADDRESS(ROW()*3-ROW($L$4)-ROW($F$4),COLUMN($E$2)))=0,"",INDIRECT(ADDRESS(ROW()*3-ROW($L$4)-ROW($F$4),COLUMN($E$2))))</f>
        <v>394.42</v>
      </c>
      <c r="P10" s="58" cm="1">
        <f t="array" aca="1" ref="P10" ca="1">IF(INDIRECT(ADDRESS(ROW()*3-ROW($L$4)-ROW($F$4),COLUMN(G$3)))=0,"",INDIRECT(ADDRESS(ROW()*3-ROW($L$4)-ROW($F$4),COLUMN(G$3))))</f>
        <v>2.2191999999999998</v>
      </c>
      <c r="Q10" s="56" cm="1">
        <f t="array" aca="1" ref="Q10" ca="1">IF(INDIRECT(ADDRESS(ROW()*3-ROW($L$4)-ROW($F$4),COLUMN(H$3)))=0,"",INDIRECT(ADDRESS(ROW()*3-ROW($L$4)-ROW($F$4),COLUMN(H$3))))</f>
        <v>1.5305</v>
      </c>
      <c r="R10" s="56" cm="1">
        <f t="array" aca="1" ref="R10" ca="1">IF(INDIRECT(ADDRESS(ROW()*3-ROW($L$4)-ROW($F$4),COLUMN(I$3)))=0,"",INDIRECT(ADDRESS(ROW()*3-ROW($L$4)-ROW($F$4),COLUMN(I$3))))</f>
        <v>0.58289999999999997</v>
      </c>
      <c r="S10" s="57" cm="1">
        <f t="array" aca="1" ref="S10" ca="1">IF(INDIRECT(ADDRESS(ROW()*3-ROW($L$4)-ROW($F$4),COLUMN(J$3)))=0,"",INDIRECT(ADDRESS(ROW()*3-ROW($L$4)-ROW($F$4),COLUMN(J$3))))</f>
        <v>0.10580000000000001</v>
      </c>
      <c r="T10" s="58" cm="1">
        <f t="array" aca="1" ref="T10" ca="1">IF(INDIRECT(ADDRESS(ROW()*3-ROW($L$4)-ROW($F$4)+1,COLUMN(G$3)))=0,"",INDIRECT(ADDRESS(ROW()*3-ROW($L$4)-ROW($F$4)+1,COLUMN(G$3))))</f>
        <v>2.2597999999999998</v>
      </c>
      <c r="U10" s="56" cm="1">
        <f t="array" aca="1" ref="U10" ca="1">IF(INDIRECT(ADDRESS(ROW()*3-ROW($L$4)-ROW($F$4)+1,COLUMN(H$3)))=0,"",INDIRECT(ADDRESS(ROW()*3-ROW($L$4)-ROW($F$4)+1,COLUMN(H$3))))</f>
        <v>1.5585999999999998</v>
      </c>
      <c r="V10" s="56" cm="1">
        <f t="array" aca="1" ref="V10" ca="1">IF(INDIRECT(ADDRESS(ROW()*3-ROW($L$4)-ROW($F$4)+1,COLUMN(I$3)))=0,"",INDIRECT(ADDRESS(ROW()*3-ROW($L$4)-ROW($F$4)+1,COLUMN(I$3))))</f>
        <v>0.59350000000000003</v>
      </c>
      <c r="W10" s="57" cm="1">
        <f t="array" aca="1" ref="W10" ca="1">IF(INDIRECT(ADDRESS(ROW()*3-ROW($L$4)-ROW($F$4)+1,COLUMN(J$3)))=0,"",INDIRECT(ADDRESS(ROW()*3-ROW($L$4)-ROW($F$4)+1,COLUMN(J$3))))</f>
        <v>0.1077</v>
      </c>
      <c r="X10" s="58" cm="1">
        <f t="array" aca="1" ref="X10" ca="1">IF(INDIRECT(ADDRESS(ROW()*3-ROW($L$4)-ROW($F$4),COLUMN(G$3)))=0,"",INDIRECT(ADDRESS(ROW()*3-ROW($L$4)-ROW($F$4)+2,COLUMN(G$3))))</f>
        <v>2.3073999999999999</v>
      </c>
      <c r="Y10" s="56" cm="1">
        <f t="array" aca="1" ref="Y10" ca="1">IF(INDIRECT(ADDRESS(ROW()*3-ROW($L$4)-ROW($F$4),COLUMN(H$3)))=0,"",INDIRECT(ADDRESS(ROW()*3-ROW($L$4)-ROW($F$4)+2,COLUMN(H$3))))</f>
        <v>1.5912999999999997</v>
      </c>
      <c r="Z10" s="56" cm="1">
        <f t="array" aca="1" ref="Z10" ca="1">IF(INDIRECT(ADDRESS(ROW()*3-ROW($L$4)-ROW($F$4),COLUMN(I$3)))=0,"",INDIRECT(ADDRESS(ROW()*3-ROW($L$4)-ROW($F$4)+2,COLUMN(I$3))))</f>
        <v>0.60609999999999997</v>
      </c>
      <c r="AA10" s="57" cm="1">
        <f t="array" aca="1" ref="AA10" ca="1">IF(INDIRECT(ADDRESS(ROW()*3-ROW($L$4)-ROW($F$4),COLUMN(J$3)))=0,"",INDIRECT(ADDRESS(ROW()*3-ROW($L$4)-ROW($F$4)+2,COLUMN(J$3))))</f>
        <v>0.11</v>
      </c>
    </row>
    <row r="11" spans="1:27" ht="15" thickBot="1">
      <c r="A11" s="3" t="s">
        <v>9</v>
      </c>
      <c r="B11" s="25">
        <v>2.3933E-4</v>
      </c>
      <c r="C11" s="227"/>
      <c r="D11" s="227"/>
      <c r="E11" s="224"/>
      <c r="F11" s="3" t="s">
        <v>9</v>
      </c>
      <c r="G11" s="177">
        <v>1.1458999999999999</v>
      </c>
      <c r="H11" s="178">
        <v>0.66459999999999986</v>
      </c>
      <c r="I11" s="178">
        <v>0.39269999999999999</v>
      </c>
      <c r="J11" s="178">
        <v>8.8599999999999998E-2</v>
      </c>
      <c r="K11" s="27"/>
      <c r="L11" s="67">
        <v>2018</v>
      </c>
      <c r="M11" s="10" t="s">
        <v>32</v>
      </c>
      <c r="N11" s="77" t="s">
        <v>33</v>
      </c>
      <c r="O11" s="54" cm="1">
        <f t="array" aca="1" ref="O11" ca="1">IF(INDIRECT(ADDRESS(ROW()*3-ROW($L$4)-ROW($F$4),COLUMN($E$2)))=0,"",INDIRECT(ADDRESS(ROW()*3-ROW($L$4)-ROW($F$4),COLUMN($E$2))))</f>
        <v>409.36</v>
      </c>
      <c r="P11" s="58" cm="1">
        <f t="array" aca="1" ref="P11" ca="1">IF(INDIRECT(ADDRESS(ROW()*3-ROW($L$4)-ROW($F$4),COLUMN(G$3)))=0,"",INDIRECT(ADDRESS(ROW()*3-ROW($L$4)-ROW($F$4),COLUMN(G$3))))</f>
        <v>2.6149</v>
      </c>
      <c r="Q11" s="56" cm="1">
        <f t="array" aca="1" ref="Q11" ca="1">IF(INDIRECT(ADDRESS(ROW()*3-ROW($L$4)-ROW($F$4),COLUMN(H$3)))=0,"",INDIRECT(ADDRESS(ROW()*3-ROW($L$4)-ROW($F$4),COLUMN(H$3))))</f>
        <v>1.9793000000000003</v>
      </c>
      <c r="R11" s="56" cm="1">
        <f t="array" aca="1" ref="R11" ca="1">IF(INDIRECT(ADDRESS(ROW()*3-ROW($L$4)-ROW($F$4),COLUMN(I$3)))=0,"",INDIRECT(ADDRESS(ROW()*3-ROW($L$4)-ROW($F$4),COLUMN(I$3))))</f>
        <v>0.53420000000000001</v>
      </c>
      <c r="S11" s="57" cm="1">
        <f t="array" aca="1" ref="S11" ca="1">IF(INDIRECT(ADDRESS(ROW()*3-ROW($L$4)-ROW($F$4),COLUMN(J$3)))=0,"",INDIRECT(ADDRESS(ROW()*3-ROW($L$4)-ROW($F$4),COLUMN(J$3))))</f>
        <v>0.1014</v>
      </c>
      <c r="T11" s="58" cm="1">
        <f t="array" aca="1" ref="T11" ca="1">IF(INDIRECT(ADDRESS(ROW()*3-ROW($L$4)-ROW($F$4)+1,COLUMN(G$3)))=0,"",INDIRECT(ADDRESS(ROW()*3-ROW($L$4)-ROW($F$4)+1,COLUMN(G$3))))</f>
        <v>2.7307999999999999</v>
      </c>
      <c r="U11" s="56" cm="1">
        <f t="array" aca="1" ref="U11" ca="1">IF(INDIRECT(ADDRESS(ROW()*3-ROW($L$4)-ROW($F$4)+1,COLUMN(H$3)))=0,"",INDIRECT(ADDRESS(ROW()*3-ROW($L$4)-ROW($F$4)+1,COLUMN(H$3))))</f>
        <v>2.0669999999999997</v>
      </c>
      <c r="V11" s="56" cm="1">
        <f t="array" aca="1" ref="V11" ca="1">IF(INDIRECT(ADDRESS(ROW()*3-ROW($L$4)-ROW($F$4)+1,COLUMN(I$3)))=0,"",INDIRECT(ADDRESS(ROW()*3-ROW($L$4)-ROW($F$4)+1,COLUMN(I$3))))</f>
        <v>0.55789999999999995</v>
      </c>
      <c r="W11" s="57" cm="1">
        <f t="array" aca="1" ref="W11" ca="1">IF(INDIRECT(ADDRESS(ROW()*3-ROW($L$4)-ROW($F$4)+1,COLUMN(J$3)))=0,"",INDIRECT(ADDRESS(ROW()*3-ROW($L$4)-ROW($F$4)+1,COLUMN(J$3))))</f>
        <v>0.10589999999999999</v>
      </c>
      <c r="X11" s="58" cm="1">
        <f t="array" aca="1" ref="X11" ca="1">IF(INDIRECT(ADDRESS(ROW()*3-ROW($L$4)-ROW($F$4),COLUMN(G$3)))=0,"",INDIRECT(ADDRESS(ROW()*3-ROW($L$4)-ROW($F$4)+2,COLUMN(G$3))))</f>
        <v>2.7949000000000002</v>
      </c>
      <c r="Y11" s="56" cm="1">
        <f t="array" aca="1" ref="Y11" ca="1">IF(INDIRECT(ADDRESS(ROW()*3-ROW($L$4)-ROW($F$4),COLUMN(H$3)))=0,"",INDIRECT(ADDRESS(ROW()*3-ROW($L$4)-ROW($F$4)+2,COLUMN(H$3))))</f>
        <v>2.1156000000000001</v>
      </c>
      <c r="Z11" s="56" cm="1">
        <f t="array" aca="1" ref="Z11" ca="1">IF(INDIRECT(ADDRESS(ROW()*3-ROW($L$4)-ROW($F$4),COLUMN(I$3)))=0,"",INDIRECT(ADDRESS(ROW()*3-ROW($L$4)-ROW($F$4)+2,COLUMN(I$3))))</f>
        <v>0.57089999999999996</v>
      </c>
      <c r="AA11" s="57" cm="1">
        <f t="array" aca="1" ref="AA11" ca="1">IF(INDIRECT(ADDRESS(ROW()*3-ROW($L$4)-ROW($F$4),COLUMN(J$3)))=0,"",INDIRECT(ADDRESS(ROW()*3-ROW($L$4)-ROW($F$4)+2,COLUMN(J$3))))</f>
        <v>0.1084</v>
      </c>
    </row>
    <row r="12" spans="1:27" ht="15" thickBot="1">
      <c r="A12" s="3" t="s">
        <v>10</v>
      </c>
      <c r="B12" s="26">
        <v>2.4437999999999999E-4</v>
      </c>
      <c r="C12" s="228"/>
      <c r="D12" s="228"/>
      <c r="E12" s="225"/>
      <c r="F12" s="3" t="s">
        <v>10</v>
      </c>
      <c r="G12" s="177">
        <v>1.1700999999999999</v>
      </c>
      <c r="H12" s="178">
        <v>0.67869999999999986</v>
      </c>
      <c r="I12" s="178">
        <v>0.40100000000000002</v>
      </c>
      <c r="J12" s="178">
        <v>9.0399999999999994E-2</v>
      </c>
      <c r="K12" s="27"/>
      <c r="L12" s="67">
        <v>2018</v>
      </c>
      <c r="M12" s="10" t="s">
        <v>33</v>
      </c>
      <c r="N12" s="77" t="s">
        <v>34</v>
      </c>
      <c r="O12" s="54" cm="1">
        <f t="array" aca="1" ref="O12" ca="1">IF(INDIRECT(ADDRESS(ROW()*3-ROW($L$4)-ROW($F$4),COLUMN($E$2)))=0,"",INDIRECT(ADDRESS(ROW()*3-ROW($L$4)-ROW($F$4),COLUMN($E$2))))</f>
        <v>460.37</v>
      </c>
      <c r="P12" s="58" cm="1">
        <f t="array" aca="1" ref="P12" ca="1">IF(INDIRECT(ADDRESS(ROW()*3-ROW($L$4)-ROW($F$4),COLUMN(G$3)))=0,"",INDIRECT(ADDRESS(ROW()*3-ROW($L$4)-ROW($F$4),COLUMN(G$3))))</f>
        <v>3.8346</v>
      </c>
      <c r="Q12" s="56" cm="1">
        <f t="array" aca="1" ref="Q12" ca="1">IF(INDIRECT(ADDRESS(ROW()*3-ROW($L$4)-ROW($F$4),COLUMN(H$3)))=0,"",INDIRECT(ADDRESS(ROW()*3-ROW($L$4)-ROW($F$4),COLUMN(H$3))))</f>
        <v>3.0058000000000002</v>
      </c>
      <c r="R12" s="56" cm="1">
        <f t="array" aca="1" ref="R12" ca="1">IF(INDIRECT(ADDRESS(ROW()*3-ROW($L$4)-ROW($F$4),COLUMN(I$3)))=0,"",INDIRECT(ADDRESS(ROW()*3-ROW($L$4)-ROW($F$4),COLUMN(I$3))))</f>
        <v>0.69269999999999998</v>
      </c>
      <c r="S12" s="57" cm="1">
        <f t="array" aca="1" ref="S12" ca="1">IF(INDIRECT(ADDRESS(ROW()*3-ROW($L$4)-ROW($F$4),COLUMN(J$3)))=0,"",INDIRECT(ADDRESS(ROW()*3-ROW($L$4)-ROW($F$4),COLUMN(J$3))))</f>
        <v>0.1361</v>
      </c>
      <c r="T12" s="58" cm="1">
        <f t="array" aca="1" ref="T12" ca="1">IF(INDIRECT(ADDRESS(ROW()*3-ROW($L$4)-ROW($F$4)+1,COLUMN(G$3)))=0,"",INDIRECT(ADDRESS(ROW()*3-ROW($L$4)-ROW($F$4)+1,COLUMN(G$3))))</f>
        <v>4.0045999999999999</v>
      </c>
      <c r="U12" s="56" cm="1">
        <f t="array" aca="1" ref="U12" ca="1">IF(INDIRECT(ADDRESS(ROW()*3-ROW($L$4)-ROW($F$4)+1,COLUMN(H$3)))=0,"",INDIRECT(ADDRESS(ROW()*3-ROW($L$4)-ROW($F$4)+1,COLUMN(H$3))))</f>
        <v>3.1391</v>
      </c>
      <c r="V12" s="56" cm="1">
        <f t="array" aca="1" ref="V12" ca="1">IF(INDIRECT(ADDRESS(ROW()*3-ROW($L$4)-ROW($F$4)+1,COLUMN(I$3)))=0,"",INDIRECT(ADDRESS(ROW()*3-ROW($L$4)-ROW($F$4)+1,COLUMN(I$3))))</f>
        <v>0.72340000000000004</v>
      </c>
      <c r="W12" s="57" cm="1">
        <f t="array" aca="1" ref="W12" ca="1">IF(INDIRECT(ADDRESS(ROW()*3-ROW($L$4)-ROW($F$4)+1,COLUMN(J$3)))=0,"",INDIRECT(ADDRESS(ROW()*3-ROW($L$4)-ROW($F$4)+1,COLUMN(J$3))))</f>
        <v>0.1421</v>
      </c>
      <c r="X12" s="58" cm="1">
        <f t="array" aca="1" ref="X12" ca="1">IF(INDIRECT(ADDRESS(ROW()*3-ROW($L$4)-ROW($F$4),COLUMN(G$3)))=0,"",INDIRECT(ADDRESS(ROW()*3-ROW($L$4)-ROW($F$4)+2,COLUMN(G$3))))</f>
        <v>4.0986000000000002</v>
      </c>
      <c r="Y12" s="56" cm="1">
        <f t="array" aca="1" ref="Y12" ca="1">IF(INDIRECT(ADDRESS(ROW()*3-ROW($L$4)-ROW($F$4),COLUMN(H$3)))=0,"",INDIRECT(ADDRESS(ROW()*3-ROW($L$4)-ROW($F$4)+2,COLUMN(H$3))))</f>
        <v>3.2128000000000001</v>
      </c>
      <c r="Z12" s="56" cm="1">
        <f t="array" aca="1" ref="Z12" ca="1">IF(INDIRECT(ADDRESS(ROW()*3-ROW($L$4)-ROW($F$4),COLUMN(I$3)))=0,"",INDIRECT(ADDRESS(ROW()*3-ROW($L$4)-ROW($F$4)+2,COLUMN(I$3))))</f>
        <v>0.74039999999999995</v>
      </c>
      <c r="AA12" s="57" cm="1">
        <f t="array" aca="1" ref="AA12" ca="1">IF(INDIRECT(ADDRESS(ROW()*3-ROW($L$4)-ROW($F$4),COLUMN(J$3)))=0,"",INDIRECT(ADDRESS(ROW()*3-ROW($L$4)-ROW($F$4)+2,COLUMN(J$3))))</f>
        <v>0.1454</v>
      </c>
    </row>
    <row r="13" spans="1:27" ht="15" thickBot="1">
      <c r="A13" s="3" t="s">
        <v>8</v>
      </c>
      <c r="B13" s="24">
        <v>2.3503E-4</v>
      </c>
      <c r="C13" s="226" t="s">
        <v>28</v>
      </c>
      <c r="D13" s="226" t="s">
        <v>29</v>
      </c>
      <c r="E13" s="223">
        <v>356.29</v>
      </c>
      <c r="F13" s="3" t="s">
        <v>8</v>
      </c>
      <c r="G13" s="177">
        <v>1.323</v>
      </c>
      <c r="H13" s="178">
        <v>0.62539999999999996</v>
      </c>
      <c r="I13" s="178">
        <v>0.61599999999999999</v>
      </c>
      <c r="J13" s="178">
        <v>8.1600000000000006E-2</v>
      </c>
      <c r="K13" s="27"/>
      <c r="L13" s="67">
        <v>2018</v>
      </c>
      <c r="M13" s="10" t="s">
        <v>34</v>
      </c>
      <c r="N13" s="77" t="s">
        <v>35</v>
      </c>
      <c r="O13" s="54" cm="1">
        <f t="array" aca="1" ref="O13" ca="1">IF(INDIRECT(ADDRESS(ROW()*3-ROW($L$4)-ROW($F$4),COLUMN($E$2)))=0,"",INDIRECT(ADDRESS(ROW()*3-ROW($L$4)-ROW($F$4),COLUMN($E$2))))</f>
        <v>455.47</v>
      </c>
      <c r="P13" s="58" cm="1">
        <f t="array" aca="1" ref="P13" ca="1">IF(INDIRECT(ADDRESS(ROW()*3-ROW($L$4)-ROW($F$4),COLUMN(G$3)))=0,"",INDIRECT(ADDRESS(ROW()*3-ROW($L$4)-ROW($F$4),COLUMN(G$3))))</f>
        <v>3.7174</v>
      </c>
      <c r="Q13" s="56" cm="1">
        <f t="array" aca="1" ref="Q13" ca="1">IF(INDIRECT(ADDRESS(ROW()*3-ROW($L$4)-ROW($F$4),COLUMN(H$3)))=0,"",INDIRECT(ADDRESS(ROW()*3-ROW($L$4)-ROW($F$4),COLUMN(H$3))))</f>
        <v>2.7319999999999998</v>
      </c>
      <c r="R13" s="56" cm="1">
        <f t="array" aca="1" ref="R13" ca="1">IF(INDIRECT(ADDRESS(ROW()*3-ROW($L$4)-ROW($F$4),COLUMN(I$3)))=0,"",INDIRECT(ADDRESS(ROW()*3-ROW($L$4)-ROW($F$4),COLUMN(I$3))))</f>
        <v>0.86939999999999995</v>
      </c>
      <c r="S13" s="57" cm="1">
        <f t="array" aca="1" ref="S13" ca="1">IF(INDIRECT(ADDRESS(ROW()*3-ROW($L$4)-ROW($F$4),COLUMN(J$3)))=0,"",INDIRECT(ADDRESS(ROW()*3-ROW($L$4)-ROW($F$4),COLUMN(J$3))))</f>
        <v>0.11600000000000001</v>
      </c>
      <c r="T13" s="58" cm="1">
        <f t="array" aca="1" ref="T13" ca="1">IF(INDIRECT(ADDRESS(ROW()*3-ROW($L$4)-ROW($F$4)+1,COLUMN(G$3)))=0,"",INDIRECT(ADDRESS(ROW()*3-ROW($L$4)-ROW($F$4)+1,COLUMN(G$3))))</f>
        <v>3.8822000000000001</v>
      </c>
      <c r="U13" s="56" cm="1">
        <f t="array" aca="1" ref="U13" ca="1">IF(INDIRECT(ADDRESS(ROW()*3-ROW($L$4)-ROW($F$4)+1,COLUMN(H$3)))=0,"",INDIRECT(ADDRESS(ROW()*3-ROW($L$4)-ROW($F$4)+1,COLUMN(H$3))))</f>
        <v>2.8531999999999997</v>
      </c>
      <c r="V13" s="56" cm="1">
        <f t="array" aca="1" ref="V13" ca="1">IF(INDIRECT(ADDRESS(ROW()*3-ROW($L$4)-ROW($F$4)+1,COLUMN(I$3)))=0,"",INDIRECT(ADDRESS(ROW()*3-ROW($L$4)-ROW($F$4)+1,COLUMN(I$3))))</f>
        <v>0.90790000000000004</v>
      </c>
      <c r="W13" s="57" cm="1">
        <f t="array" aca="1" ref="W13" ca="1">IF(INDIRECT(ADDRESS(ROW()*3-ROW($L$4)-ROW($F$4)+1,COLUMN(J$3)))=0,"",INDIRECT(ADDRESS(ROW()*3-ROW($L$4)-ROW($F$4)+1,COLUMN(J$3))))</f>
        <v>0.1211</v>
      </c>
      <c r="X13" s="58" cm="1">
        <f t="array" aca="1" ref="X13" ca="1">IF(INDIRECT(ADDRESS(ROW()*3-ROW($L$4)-ROW($F$4),COLUMN(G$3)))=0,"",INDIRECT(ADDRESS(ROW()*3-ROW($L$4)-ROW($F$4)+2,COLUMN(G$3))))</f>
        <v>3.9733000000000001</v>
      </c>
      <c r="Y13" s="56" cm="1">
        <f t="array" aca="1" ref="Y13" ca="1">IF(INDIRECT(ADDRESS(ROW()*3-ROW($L$4)-ROW($F$4),COLUMN(H$3)))=0,"",INDIRECT(ADDRESS(ROW()*3-ROW($L$4)-ROW($F$4)+2,COLUMN(H$3))))</f>
        <v>2.92</v>
      </c>
      <c r="Z13" s="56" cm="1">
        <f t="array" aca="1" ref="Z13" ca="1">IF(INDIRECT(ADDRESS(ROW()*3-ROW($L$4)-ROW($F$4),COLUMN(I$3)))=0,"",INDIRECT(ADDRESS(ROW()*3-ROW($L$4)-ROW($F$4)+2,COLUMN(I$3))))</f>
        <v>0.92930000000000001</v>
      </c>
      <c r="AA13" s="57" cm="1">
        <f t="array" aca="1" ref="AA13" ca="1">IF(INDIRECT(ADDRESS(ROW()*3-ROW($L$4)-ROW($F$4),COLUMN(J$3)))=0,"",INDIRECT(ADDRESS(ROW()*3-ROW($L$4)-ROW($F$4)+2,COLUMN(J$3))))</f>
        <v>0.124</v>
      </c>
    </row>
    <row r="14" spans="1:27" ht="15" thickBot="1">
      <c r="A14" s="3" t="s">
        <v>9</v>
      </c>
      <c r="B14" s="25">
        <v>2.3933E-4</v>
      </c>
      <c r="C14" s="227"/>
      <c r="D14" s="227"/>
      <c r="E14" s="224"/>
      <c r="F14" s="3" t="s">
        <v>9</v>
      </c>
      <c r="G14" s="177">
        <v>1.3472</v>
      </c>
      <c r="H14" s="178">
        <v>0.63690000000000002</v>
      </c>
      <c r="I14" s="178">
        <v>0.62729999999999997</v>
      </c>
      <c r="J14" s="178">
        <v>8.3000000000000004E-2</v>
      </c>
      <c r="K14" s="27"/>
      <c r="L14" s="67">
        <v>2018</v>
      </c>
      <c r="M14" s="10" t="s">
        <v>35</v>
      </c>
      <c r="N14" s="77" t="s">
        <v>36</v>
      </c>
      <c r="O14" s="54" cm="1">
        <f t="array" aca="1" ref="O14" ca="1">IF(INDIRECT(ADDRESS(ROW()*3-ROW($L$4)-ROW($F$4),COLUMN($E$2)))=0,"",INDIRECT(ADDRESS(ROW()*3-ROW($L$4)-ROW($F$4),COLUMN($E$2))))</f>
        <v>484.29</v>
      </c>
      <c r="P14" s="58" cm="1">
        <f t="array" aca="1" ref="P14" ca="1">IF(INDIRECT(ADDRESS(ROW()*3-ROW($L$4)-ROW($F$4),COLUMN(G$3)))=0,"",INDIRECT(ADDRESS(ROW()*3-ROW($L$4)-ROW($F$4),COLUMN(G$3))))</f>
        <v>4.4066000000000001</v>
      </c>
      <c r="Q14" s="56" cm="1">
        <f t="array" aca="1" ref="Q14" ca="1">IF(INDIRECT(ADDRESS(ROW()*3-ROW($L$4)-ROW($F$4),COLUMN(H$3)))=0,"",INDIRECT(ADDRESS(ROW()*3-ROW($L$4)-ROW($F$4),COLUMN(H$3))))</f>
        <v>2.8361999999999998</v>
      </c>
      <c r="R14" s="56" cm="1">
        <f t="array" aca="1" ref="R14" ca="1">IF(INDIRECT(ADDRESS(ROW()*3-ROW($L$4)-ROW($F$4),COLUMN(I$3)))=0,"",INDIRECT(ADDRESS(ROW()*3-ROW($L$4)-ROW($F$4),COLUMN(I$3))))</f>
        <v>1.4449000000000001</v>
      </c>
      <c r="S14" s="57" cm="1">
        <f t="array" aca="1" ref="S14" ca="1">IF(INDIRECT(ADDRESS(ROW()*3-ROW($L$4)-ROW($F$4),COLUMN(J$3)))=0,"",INDIRECT(ADDRESS(ROW()*3-ROW($L$4)-ROW($F$4),COLUMN(J$3))))</f>
        <v>0.1255</v>
      </c>
      <c r="T14" s="58" cm="1">
        <f t="array" aca="1" ref="T14" ca="1">IF(INDIRECT(ADDRESS(ROW()*3-ROW($L$4)-ROW($F$4)+1,COLUMN(G$3)))=0,"",INDIRECT(ADDRESS(ROW()*3-ROW($L$4)-ROW($F$4)+1,COLUMN(G$3))))</f>
        <v>4.6018999999999997</v>
      </c>
      <c r="U14" s="56" cm="1">
        <f t="array" aca="1" ref="U14" ca="1">IF(INDIRECT(ADDRESS(ROW()*3-ROW($L$4)-ROW($F$4)+1,COLUMN(H$3)))=0,"",INDIRECT(ADDRESS(ROW()*3-ROW($L$4)-ROW($F$4)+1,COLUMN(H$3))))</f>
        <v>2.9617999999999998</v>
      </c>
      <c r="V14" s="56" cm="1">
        <f t="array" aca="1" ref="V14" ca="1">IF(INDIRECT(ADDRESS(ROW()*3-ROW($L$4)-ROW($F$4)+1,COLUMN(I$3)))=0,"",INDIRECT(ADDRESS(ROW()*3-ROW($L$4)-ROW($F$4)+1,COLUMN(I$3))))</f>
        <v>1.5089999999999999</v>
      </c>
      <c r="W14" s="57" cm="1">
        <f t="array" aca="1" ref="W14" ca="1">IF(INDIRECT(ADDRESS(ROW()*3-ROW($L$4)-ROW($F$4)+1,COLUMN(J$3)))=0,"",INDIRECT(ADDRESS(ROW()*3-ROW($L$4)-ROW($F$4)+1,COLUMN(J$3))))</f>
        <v>0.13109999999999999</v>
      </c>
      <c r="X14" s="58" cm="1">
        <f t="array" aca="1" ref="X14" ca="1">IF(INDIRECT(ADDRESS(ROW()*3-ROW($L$4)-ROW($F$4),COLUMN(G$3)))=0,"",INDIRECT(ADDRESS(ROW()*3-ROW($L$4)-ROW($F$4)+2,COLUMN(G$3))))</f>
        <v>4.7099000000000002</v>
      </c>
      <c r="Y14" s="56" cm="1">
        <f t="array" aca="1" ref="Y14" ca="1">IF(INDIRECT(ADDRESS(ROW()*3-ROW($L$4)-ROW($F$4),COLUMN(H$3)))=0,"",INDIRECT(ADDRESS(ROW()*3-ROW($L$4)-ROW($F$4)+2,COLUMN(H$3))))</f>
        <v>3.0313000000000003</v>
      </c>
      <c r="Z14" s="56" cm="1">
        <f t="array" aca="1" ref="Z14" ca="1">IF(INDIRECT(ADDRESS(ROW()*3-ROW($L$4)-ROW($F$4),COLUMN(I$3)))=0,"",INDIRECT(ADDRESS(ROW()*3-ROW($L$4)-ROW($F$4)+2,COLUMN(I$3))))</f>
        <v>1.5444</v>
      </c>
      <c r="AA14" s="57" cm="1">
        <f t="array" aca="1" ref="AA14" ca="1">IF(INDIRECT(ADDRESS(ROW()*3-ROW($L$4)-ROW($F$4),COLUMN(J$3)))=0,"",INDIRECT(ADDRESS(ROW()*3-ROW($L$4)-ROW($F$4)+2,COLUMN(J$3))))</f>
        <v>0.13420000000000001</v>
      </c>
    </row>
    <row r="15" spans="1:27" ht="15" thickBot="1">
      <c r="A15" s="3" t="s">
        <v>10</v>
      </c>
      <c r="B15" s="26">
        <v>2.4437999999999999E-4</v>
      </c>
      <c r="C15" s="228"/>
      <c r="D15" s="228"/>
      <c r="E15" s="225"/>
      <c r="F15" s="3" t="s">
        <v>10</v>
      </c>
      <c r="G15" s="177">
        <v>1.3755999999999999</v>
      </c>
      <c r="H15" s="178">
        <v>0.65029999999999999</v>
      </c>
      <c r="I15" s="178">
        <v>0.64049999999999996</v>
      </c>
      <c r="J15" s="178">
        <v>8.48E-2</v>
      </c>
      <c r="K15" s="27"/>
      <c r="L15" s="67">
        <v>2018</v>
      </c>
      <c r="M15" s="10" t="s">
        <v>36</v>
      </c>
      <c r="N15" s="77" t="s">
        <v>37</v>
      </c>
      <c r="O15" s="54" cm="1">
        <f t="array" aca="1" ref="O15" ca="1">IF(INDIRECT(ADDRESS(ROW()*3-ROW($L$4)-ROW($F$4),COLUMN($E$2)))=0,"",INDIRECT(ADDRESS(ROW()*3-ROW($L$4)-ROW($F$4),COLUMN($E$2))))</f>
        <v>505.47</v>
      </c>
      <c r="P15" s="58" cm="1">
        <f t="array" aca="1" ref="P15" ca="1">IF(INDIRECT(ADDRESS(ROW()*3-ROW($L$4)-ROW($F$4),COLUMN(G$3)))=0,"",INDIRECT(ADDRESS(ROW()*3-ROW($L$4)-ROW($F$4),COLUMN(G$3))))</f>
        <v>4.9130000000000003</v>
      </c>
      <c r="Q15" s="56" cm="1">
        <f t="array" aca="1" ref="Q15" ca="1">IF(INDIRECT(ADDRESS(ROW()*3-ROW($L$4)-ROW($F$4),COLUMN(H$3)))=0,"",INDIRECT(ADDRESS(ROW()*3-ROW($L$4)-ROW($F$4),COLUMN(H$3))))</f>
        <v>3.3878000000000004</v>
      </c>
      <c r="R15" s="56" cm="1">
        <f t="array" aca="1" ref="R15" ca="1">IF(INDIRECT(ADDRESS(ROW()*3-ROW($L$4)-ROW($F$4),COLUMN(I$3)))=0,"",INDIRECT(ADDRESS(ROW()*3-ROW($L$4)-ROW($F$4),COLUMN(I$3))))</f>
        <v>1.4161999999999999</v>
      </c>
      <c r="S15" s="57" cm="1">
        <f t="array" aca="1" ref="S15" ca="1">IF(INDIRECT(ADDRESS(ROW()*3-ROW($L$4)-ROW($F$4),COLUMN(J$3)))=0,"",INDIRECT(ADDRESS(ROW()*3-ROW($L$4)-ROW($F$4),COLUMN(J$3))))</f>
        <v>0.109</v>
      </c>
      <c r="T15" s="58" cm="1">
        <f t="array" aca="1" ref="T15" ca="1">IF(INDIRECT(ADDRESS(ROW()*3-ROW($L$4)-ROW($F$4)+1,COLUMN(G$3)))=0,"",INDIRECT(ADDRESS(ROW()*3-ROW($L$4)-ROW($F$4)+1,COLUMN(G$3))))</f>
        <v>5.1307999999999998</v>
      </c>
      <c r="U15" s="56" cm="1">
        <f t="array" aca="1" ref="U15" ca="1">IF(INDIRECT(ADDRESS(ROW()*3-ROW($L$4)-ROW($F$4)+1,COLUMN(H$3)))=0,"",INDIRECT(ADDRESS(ROW()*3-ROW($L$4)-ROW($F$4)+1,COLUMN(H$3))))</f>
        <v>3.5378999999999996</v>
      </c>
      <c r="V15" s="56" cm="1">
        <f t="array" aca="1" ref="V15" ca="1">IF(INDIRECT(ADDRESS(ROW()*3-ROW($L$4)-ROW($F$4)+1,COLUMN(I$3)))=0,"",INDIRECT(ADDRESS(ROW()*3-ROW($L$4)-ROW($F$4)+1,COLUMN(I$3))))</f>
        <v>1.4790000000000001</v>
      </c>
      <c r="W15" s="57" cm="1">
        <f t="array" aca="1" ref="W15" ca="1">IF(INDIRECT(ADDRESS(ROW()*3-ROW($L$4)-ROW($F$4)+1,COLUMN(J$3)))=0,"",INDIRECT(ADDRESS(ROW()*3-ROW($L$4)-ROW($F$4)+1,COLUMN(J$3))))</f>
        <v>0.1139</v>
      </c>
      <c r="X15" s="58" cm="1">
        <f t="array" aca="1" ref="X15" ca="1">IF(INDIRECT(ADDRESS(ROW()*3-ROW($L$4)-ROW($F$4),COLUMN(G$3)))=0,"",INDIRECT(ADDRESS(ROW()*3-ROW($L$4)-ROW($F$4)+2,COLUMN(G$3))))</f>
        <v>5.2511999999999999</v>
      </c>
      <c r="Y15" s="56" cm="1">
        <f t="array" aca="1" ref="Y15" ca="1">IF(INDIRECT(ADDRESS(ROW()*3-ROW($L$4)-ROW($F$4),COLUMN(H$3)))=0,"",INDIRECT(ADDRESS(ROW()*3-ROW($L$4)-ROW($F$4)+2,COLUMN(H$3))))</f>
        <v>3.621</v>
      </c>
      <c r="Z15" s="56" cm="1">
        <f t="array" aca="1" ref="Z15" ca="1">IF(INDIRECT(ADDRESS(ROW()*3-ROW($L$4)-ROW($F$4),COLUMN(I$3)))=0,"",INDIRECT(ADDRESS(ROW()*3-ROW($L$4)-ROW($F$4)+2,COLUMN(I$3))))</f>
        <v>1.5137</v>
      </c>
      <c r="AA15" s="57" cm="1">
        <f t="array" aca="1" ref="AA15" ca="1">IF(INDIRECT(ADDRESS(ROW()*3-ROW($L$4)-ROW($F$4),COLUMN(J$3)))=0,"",INDIRECT(ADDRESS(ROW()*3-ROW($L$4)-ROW($F$4)+2,COLUMN(J$3))))</f>
        <v>0.11650000000000001</v>
      </c>
    </row>
    <row r="16" spans="1:27" ht="15" thickBot="1">
      <c r="A16" s="3" t="s">
        <v>8</v>
      </c>
      <c r="B16" s="24">
        <v>2.3503E-4</v>
      </c>
      <c r="C16" s="226" t="s">
        <v>29</v>
      </c>
      <c r="D16" s="226" t="s">
        <v>30</v>
      </c>
      <c r="E16" s="223">
        <v>363.31</v>
      </c>
      <c r="F16" s="3" t="s">
        <v>8</v>
      </c>
      <c r="G16" s="177">
        <v>1.488</v>
      </c>
      <c r="H16" s="178">
        <v>0.62849999999999995</v>
      </c>
      <c r="I16" s="178">
        <v>0.7601</v>
      </c>
      <c r="J16" s="178">
        <v>9.9400000000000002E-2</v>
      </c>
      <c r="K16" s="27"/>
      <c r="L16" s="68">
        <v>2018</v>
      </c>
      <c r="M16" s="11" t="s">
        <v>37</v>
      </c>
      <c r="N16" s="78" t="s">
        <v>26</v>
      </c>
      <c r="O16" s="59" cm="1">
        <f t="array" aca="1" ref="O16" ca="1">IF(INDIRECT(ADDRESS(ROW()*3-ROW($L$4)-ROW($F$4),COLUMN($E$2)))=0,"",INDIRECT(ADDRESS(ROW()*3-ROW($L$4)-ROW($F$4),COLUMN($E$2))))</f>
        <v>496.81</v>
      </c>
      <c r="P16" s="63" cm="1">
        <f t="array" aca="1" ref="P16" ca="1">IF(INDIRECT(ADDRESS(ROW()*3-ROW($L$4)-ROW($F$4),COLUMN(G$3)))=0,"",INDIRECT(ADDRESS(ROW()*3-ROW($L$4)-ROW($F$4),COLUMN(G$3))))</f>
        <v>4.7058999999999997</v>
      </c>
      <c r="Q16" s="61" cm="1">
        <f t="array" aca="1" ref="Q16" ca="1">IF(INDIRECT(ADDRESS(ROW()*3-ROW($L$4)-ROW($F$4),COLUMN(H$3)))=0,"",INDIRECT(ADDRESS(ROW()*3-ROW($L$4)-ROW($F$4),COLUMN(H$3))))</f>
        <v>3.1621999999999995</v>
      </c>
      <c r="R16" s="61" cm="1">
        <f t="array" aca="1" ref="R16" ca="1">IF(INDIRECT(ADDRESS(ROW()*3-ROW($L$4)-ROW($F$4),COLUMN(I$3)))=0,"",INDIRECT(ADDRESS(ROW()*3-ROW($L$4)-ROW($F$4),COLUMN(I$3))))</f>
        <v>1.4428000000000001</v>
      </c>
      <c r="S16" s="62" cm="1">
        <f t="array" aca="1" ref="S16" ca="1">IF(INDIRECT(ADDRESS(ROW()*3-ROW($L$4)-ROW($F$4),COLUMN(J$3)))=0,"",INDIRECT(ADDRESS(ROW()*3-ROW($L$4)-ROW($F$4),COLUMN(J$3))))</f>
        <v>0.1009</v>
      </c>
      <c r="T16" s="63" cm="1">
        <f t="array" aca="1" ref="T16" ca="1">IF(INDIRECT(ADDRESS(ROW()*3-ROW($L$4)-ROW($F$4)+1,COLUMN(G$3)))=0,"",INDIRECT(ADDRESS(ROW()*3-ROW($L$4)-ROW($F$4)+1,COLUMN(G$3))))</f>
        <v>4.9145000000000003</v>
      </c>
      <c r="U16" s="61" cm="1">
        <f t="array" aca="1" ref="U16" ca="1">IF(INDIRECT(ADDRESS(ROW()*3-ROW($L$4)-ROW($F$4)+1,COLUMN(H$3)))=0,"",INDIRECT(ADDRESS(ROW()*3-ROW($L$4)-ROW($F$4)+1,COLUMN(H$3))))</f>
        <v>3.3023000000000002</v>
      </c>
      <c r="V16" s="61" cm="1">
        <f t="array" aca="1" ref="V16" ca="1">IF(INDIRECT(ADDRESS(ROW()*3-ROW($L$4)-ROW($F$4)+1,COLUMN(I$3)))=0,"",INDIRECT(ADDRESS(ROW()*3-ROW($L$4)-ROW($F$4)+1,COLUMN(I$3))))</f>
        <v>1.5067999999999999</v>
      </c>
      <c r="W16" s="62" cm="1">
        <f t="array" aca="1" ref="W16" ca="1">IF(INDIRECT(ADDRESS(ROW()*3-ROW($L$4)-ROW($F$4)+1,COLUMN(J$3)))=0,"",INDIRECT(ADDRESS(ROW()*3-ROW($L$4)-ROW($F$4)+1,COLUMN(J$3))))</f>
        <v>0.10539999999999999</v>
      </c>
      <c r="X16" s="63" cm="1">
        <f t="array" aca="1" ref="X16" ca="1">IF(INDIRECT(ADDRESS(ROW()*3-ROW($L$4)-ROW($F$4),COLUMN(G$3)))=0,"",INDIRECT(ADDRESS(ROW()*3-ROW($L$4)-ROW($F$4)+2,COLUMN(G$3))))</f>
        <v>5.0298999999999996</v>
      </c>
      <c r="Y16" s="61" cm="1">
        <f t="array" aca="1" ref="Y16" ca="1">IF(INDIRECT(ADDRESS(ROW()*3-ROW($L$4)-ROW($F$4),COLUMN(H$3)))=0,"",INDIRECT(ADDRESS(ROW()*3-ROW($L$4)-ROW($F$4)+2,COLUMN(H$3))))</f>
        <v>3.3798999999999997</v>
      </c>
      <c r="Z16" s="61" cm="1">
        <f t="array" aca="1" ref="Z16" ca="1">IF(INDIRECT(ADDRESS(ROW()*3-ROW($L$4)-ROW($F$4),COLUMN(I$3)))=0,"",INDIRECT(ADDRESS(ROW()*3-ROW($L$4)-ROW($F$4)+2,COLUMN(I$3))))</f>
        <v>1.5421</v>
      </c>
      <c r="AA16" s="62" cm="1">
        <f t="array" aca="1" ref="AA16" ca="1">IF(INDIRECT(ADDRESS(ROW()*3-ROW($L$4)-ROW($F$4),COLUMN(J$3)))=0,"",INDIRECT(ADDRESS(ROW()*3-ROW($L$4)-ROW($F$4)+2,COLUMN(J$3))))</f>
        <v>0.1079</v>
      </c>
    </row>
    <row r="17" spans="1:21" ht="15" thickBot="1">
      <c r="A17" s="3" t="s">
        <v>9</v>
      </c>
      <c r="B17" s="25">
        <v>2.3933E-4</v>
      </c>
      <c r="C17" s="227"/>
      <c r="D17" s="227"/>
      <c r="E17" s="224"/>
      <c r="F17" s="3" t="s">
        <v>9</v>
      </c>
      <c r="G17" s="177">
        <v>1.5152000000000001</v>
      </c>
      <c r="H17" s="178">
        <v>0.64000000000000012</v>
      </c>
      <c r="I17" s="178">
        <v>0.77400000000000002</v>
      </c>
      <c r="J17" s="178">
        <v>0.1012</v>
      </c>
      <c r="K17" s="27"/>
      <c r="L17" s="27"/>
      <c r="R17" s="28"/>
    </row>
    <row r="18" spans="1:21" ht="16" thickBot="1">
      <c r="A18" s="3" t="s">
        <v>10</v>
      </c>
      <c r="B18" s="26">
        <v>2.4437999999999999E-4</v>
      </c>
      <c r="C18" s="228"/>
      <c r="D18" s="228"/>
      <c r="E18" s="225"/>
      <c r="F18" s="3" t="s">
        <v>10</v>
      </c>
      <c r="G18" s="177">
        <v>1.5471999999999999</v>
      </c>
      <c r="H18" s="178">
        <v>0.65349999999999986</v>
      </c>
      <c r="I18" s="178">
        <v>0.7903</v>
      </c>
      <c r="J18" s="178">
        <v>0.10340000000000001</v>
      </c>
      <c r="K18" s="27"/>
      <c r="L18" s="12" t="str">
        <f>"Fuel Price Adjustment " &amp; L4 &amp; " - High Voltage  (c/kWh)"</f>
        <v>Fuel Price Adjustment 2018 - High Voltage  (c/kWh)</v>
      </c>
      <c r="U18" s="12" t="str">
        <f>"Fuel Price Adjustment " &amp; L4 &amp; " - Low Voltage  (c/kWh)"</f>
        <v>Fuel Price Adjustment 2018 - Low Voltage  (c/kWh)</v>
      </c>
    </row>
    <row r="19" spans="1:21" ht="15" thickBot="1">
      <c r="A19" s="3" t="s">
        <v>8</v>
      </c>
      <c r="B19" s="24">
        <v>2.3503E-4</v>
      </c>
      <c r="C19" s="226" t="s">
        <v>30</v>
      </c>
      <c r="D19" s="226" t="s">
        <v>31</v>
      </c>
      <c r="E19" s="223">
        <v>391.92</v>
      </c>
      <c r="F19" s="3" t="s">
        <v>8</v>
      </c>
      <c r="G19" s="177">
        <v>2.1604000000000001</v>
      </c>
      <c r="H19" s="178">
        <v>1.3316999999999999</v>
      </c>
      <c r="I19" s="178">
        <v>0.71660000000000001</v>
      </c>
      <c r="J19" s="178">
        <v>0.11210000000000001</v>
      </c>
      <c r="K19" s="27"/>
    </row>
    <row r="20" spans="1:21" ht="15" thickBot="1">
      <c r="A20" s="3" t="s">
        <v>9</v>
      </c>
      <c r="B20" s="25">
        <v>2.3933E-4</v>
      </c>
      <c r="C20" s="227"/>
      <c r="D20" s="227"/>
      <c r="E20" s="224"/>
      <c r="F20" s="3" t="s">
        <v>9</v>
      </c>
      <c r="G20" s="177">
        <v>2.1999</v>
      </c>
      <c r="H20" s="178">
        <v>1.3559999999999999</v>
      </c>
      <c r="I20" s="178">
        <v>0.72970000000000002</v>
      </c>
      <c r="J20" s="178">
        <v>0.1142</v>
      </c>
      <c r="K20" s="27"/>
    </row>
    <row r="21" spans="1:21" ht="15" thickBot="1">
      <c r="A21" s="3" t="s">
        <v>10</v>
      </c>
      <c r="B21" s="26">
        <v>2.4437999999999999E-4</v>
      </c>
      <c r="C21" s="228"/>
      <c r="D21" s="228"/>
      <c r="E21" s="225"/>
      <c r="F21" s="3" t="s">
        <v>10</v>
      </c>
      <c r="G21" s="177">
        <v>2.2463000000000002</v>
      </c>
      <c r="H21" s="178">
        <v>1.3846000000000003</v>
      </c>
      <c r="I21" s="178">
        <v>0.74509999999999998</v>
      </c>
      <c r="J21" s="178">
        <v>0.1166</v>
      </c>
      <c r="K21" s="27"/>
    </row>
    <row r="22" spans="1:21" ht="15" thickBot="1">
      <c r="A22" s="3" t="s">
        <v>8</v>
      </c>
      <c r="B22" s="24">
        <v>2.3503E-4</v>
      </c>
      <c r="C22" s="226" t="s">
        <v>31</v>
      </c>
      <c r="D22" s="226" t="s">
        <v>32</v>
      </c>
      <c r="E22" s="223">
        <v>394.42</v>
      </c>
      <c r="F22" s="3" t="s">
        <v>8</v>
      </c>
      <c r="G22" s="177">
        <v>2.2191999999999998</v>
      </c>
      <c r="H22" s="178">
        <v>1.5305</v>
      </c>
      <c r="I22" s="178">
        <v>0.58289999999999997</v>
      </c>
      <c r="J22" s="178">
        <v>0.10580000000000001</v>
      </c>
      <c r="K22" s="27"/>
    </row>
    <row r="23" spans="1:21" ht="15" thickBot="1">
      <c r="A23" s="3" t="s">
        <v>9</v>
      </c>
      <c r="B23" s="25">
        <v>2.3933E-4</v>
      </c>
      <c r="C23" s="227"/>
      <c r="D23" s="227"/>
      <c r="E23" s="224"/>
      <c r="F23" s="3" t="s">
        <v>9</v>
      </c>
      <c r="G23" s="177">
        <v>2.2597999999999998</v>
      </c>
      <c r="H23" s="178">
        <v>1.5585999999999998</v>
      </c>
      <c r="I23" s="178">
        <v>0.59350000000000003</v>
      </c>
      <c r="J23" s="178">
        <v>0.1077</v>
      </c>
      <c r="K23" s="27"/>
    </row>
    <row r="24" spans="1:21" ht="15" thickBot="1">
      <c r="A24" s="3" t="s">
        <v>10</v>
      </c>
      <c r="B24" s="26">
        <v>2.4437999999999999E-4</v>
      </c>
      <c r="C24" s="228"/>
      <c r="D24" s="228"/>
      <c r="E24" s="225"/>
      <c r="F24" s="3" t="s">
        <v>10</v>
      </c>
      <c r="G24" s="177">
        <v>2.3073999999999999</v>
      </c>
      <c r="H24" s="178">
        <v>1.5912999999999997</v>
      </c>
      <c r="I24" s="178">
        <v>0.60609999999999997</v>
      </c>
      <c r="J24" s="178">
        <v>0.11</v>
      </c>
      <c r="K24" s="27"/>
    </row>
    <row r="25" spans="1:21" ht="15" thickBot="1">
      <c r="A25" s="3" t="s">
        <v>8</v>
      </c>
      <c r="B25" s="17">
        <v>2.3911000000000001E-4</v>
      </c>
      <c r="C25" s="226" t="s">
        <v>32</v>
      </c>
      <c r="D25" s="226" t="s">
        <v>33</v>
      </c>
      <c r="E25" s="223">
        <v>409.36</v>
      </c>
      <c r="F25" s="3" t="s">
        <v>8</v>
      </c>
      <c r="G25" s="177">
        <v>2.6149</v>
      </c>
      <c r="H25" s="178">
        <v>1.9793000000000003</v>
      </c>
      <c r="I25" s="178">
        <v>0.53420000000000001</v>
      </c>
      <c r="J25" s="178">
        <v>0.1014</v>
      </c>
      <c r="K25" s="27"/>
    </row>
    <row r="26" spans="1:21" ht="15" thickBot="1">
      <c r="A26" s="3" t="s">
        <v>9</v>
      </c>
      <c r="B26" s="18">
        <v>2.4970999999999999E-4</v>
      </c>
      <c r="C26" s="227"/>
      <c r="D26" s="227"/>
      <c r="E26" s="224"/>
      <c r="F26" s="3" t="s">
        <v>9</v>
      </c>
      <c r="G26" s="177">
        <v>2.7307999999999999</v>
      </c>
      <c r="H26" s="178">
        <v>2.0669999999999997</v>
      </c>
      <c r="I26" s="178">
        <v>0.55789999999999995</v>
      </c>
      <c r="J26" s="178">
        <v>0.10589999999999999</v>
      </c>
      <c r="K26" s="27"/>
    </row>
    <row r="27" spans="1:21" ht="15" thickBot="1">
      <c r="A27" s="3" t="s">
        <v>10</v>
      </c>
      <c r="B27" s="19">
        <v>2.5556999999999999E-4</v>
      </c>
      <c r="C27" s="228"/>
      <c r="D27" s="228"/>
      <c r="E27" s="225"/>
      <c r="F27" s="3" t="s">
        <v>10</v>
      </c>
      <c r="G27" s="177">
        <v>2.7949000000000002</v>
      </c>
      <c r="H27" s="178">
        <v>2.1156000000000001</v>
      </c>
      <c r="I27" s="178">
        <v>0.57089999999999996</v>
      </c>
      <c r="J27" s="178">
        <v>0.1084</v>
      </c>
      <c r="K27" s="27"/>
    </row>
    <row r="28" spans="1:21" ht="15" thickBot="1">
      <c r="A28" s="3" t="s">
        <v>8</v>
      </c>
      <c r="B28" s="17">
        <v>2.3911000000000001E-4</v>
      </c>
      <c r="C28" s="226" t="s">
        <v>33</v>
      </c>
      <c r="D28" s="226" t="s">
        <v>34</v>
      </c>
      <c r="E28" s="223">
        <v>460.37</v>
      </c>
      <c r="F28" s="3" t="s">
        <v>8</v>
      </c>
      <c r="G28" s="177">
        <v>3.8346</v>
      </c>
      <c r="H28" s="178">
        <v>3.0058000000000002</v>
      </c>
      <c r="I28" s="178">
        <v>0.69269999999999998</v>
      </c>
      <c r="J28" s="178">
        <v>0.1361</v>
      </c>
      <c r="K28" s="27"/>
    </row>
    <row r="29" spans="1:21" ht="15" thickBot="1">
      <c r="A29" s="3" t="s">
        <v>9</v>
      </c>
      <c r="B29" s="18">
        <v>2.4970999999999999E-4</v>
      </c>
      <c r="C29" s="227"/>
      <c r="D29" s="227"/>
      <c r="E29" s="224"/>
      <c r="F29" s="3" t="s">
        <v>9</v>
      </c>
      <c r="G29" s="177">
        <v>4.0045999999999999</v>
      </c>
      <c r="H29" s="178">
        <v>3.1391</v>
      </c>
      <c r="I29" s="178">
        <v>0.72340000000000004</v>
      </c>
      <c r="J29" s="178">
        <v>0.1421</v>
      </c>
      <c r="K29" s="27"/>
    </row>
    <row r="30" spans="1:21" ht="15" thickBot="1">
      <c r="A30" s="3" t="s">
        <v>10</v>
      </c>
      <c r="B30" s="19">
        <v>2.5556999999999999E-4</v>
      </c>
      <c r="C30" s="228"/>
      <c r="D30" s="228"/>
      <c r="E30" s="225"/>
      <c r="F30" s="3" t="s">
        <v>10</v>
      </c>
      <c r="G30" s="177">
        <v>4.0986000000000002</v>
      </c>
      <c r="H30" s="178">
        <v>3.2128000000000001</v>
      </c>
      <c r="I30" s="178">
        <v>0.74039999999999995</v>
      </c>
      <c r="J30" s="178">
        <v>0.1454</v>
      </c>
      <c r="K30" s="27"/>
    </row>
    <row r="31" spans="1:21" ht="15" thickBot="1">
      <c r="A31" s="3" t="s">
        <v>8</v>
      </c>
      <c r="B31" s="17">
        <v>2.3911000000000001E-4</v>
      </c>
      <c r="C31" s="226" t="s">
        <v>34</v>
      </c>
      <c r="D31" s="226" t="s">
        <v>35</v>
      </c>
      <c r="E31" s="223">
        <v>455.47</v>
      </c>
      <c r="F31" s="3" t="s">
        <v>8</v>
      </c>
      <c r="G31" s="177">
        <v>3.7174</v>
      </c>
      <c r="H31" s="178">
        <v>2.7319999999999998</v>
      </c>
      <c r="I31" s="178">
        <v>0.86939999999999995</v>
      </c>
      <c r="J31" s="178">
        <v>0.11600000000000001</v>
      </c>
      <c r="K31" s="27"/>
    </row>
    <row r="32" spans="1:21" ht="15" thickBot="1">
      <c r="A32" s="3" t="s">
        <v>9</v>
      </c>
      <c r="B32" s="18">
        <v>2.4970999999999999E-4</v>
      </c>
      <c r="C32" s="227"/>
      <c r="D32" s="227"/>
      <c r="E32" s="224"/>
      <c r="F32" s="3" t="s">
        <v>9</v>
      </c>
      <c r="G32" s="177">
        <v>3.8822000000000001</v>
      </c>
      <c r="H32" s="178">
        <v>2.8531999999999997</v>
      </c>
      <c r="I32" s="178">
        <v>0.90790000000000004</v>
      </c>
      <c r="J32" s="178">
        <v>0.1211</v>
      </c>
      <c r="K32" s="27"/>
    </row>
    <row r="33" spans="1:11" ht="15" thickBot="1">
      <c r="A33" s="3" t="s">
        <v>10</v>
      </c>
      <c r="B33" s="19">
        <v>2.5556999999999999E-4</v>
      </c>
      <c r="C33" s="228"/>
      <c r="D33" s="228"/>
      <c r="E33" s="225"/>
      <c r="F33" s="3" t="s">
        <v>10</v>
      </c>
      <c r="G33" s="177">
        <v>3.9733000000000001</v>
      </c>
      <c r="H33" s="178">
        <v>2.92</v>
      </c>
      <c r="I33" s="178">
        <v>0.92930000000000001</v>
      </c>
      <c r="J33" s="178">
        <v>0.124</v>
      </c>
      <c r="K33" s="27"/>
    </row>
    <row r="34" spans="1:11" ht="15" thickBot="1">
      <c r="A34" s="3" t="s">
        <v>8</v>
      </c>
      <c r="B34" s="17">
        <v>2.3911000000000001E-4</v>
      </c>
      <c r="C34" s="226" t="s">
        <v>35</v>
      </c>
      <c r="D34" s="226" t="s">
        <v>36</v>
      </c>
      <c r="E34" s="223">
        <v>484.29</v>
      </c>
      <c r="F34" s="3" t="s">
        <v>8</v>
      </c>
      <c r="G34" s="177">
        <v>4.4066000000000001</v>
      </c>
      <c r="H34" s="178">
        <v>2.8361999999999998</v>
      </c>
      <c r="I34" s="178">
        <v>1.4449000000000001</v>
      </c>
      <c r="J34" s="178">
        <v>0.1255</v>
      </c>
      <c r="K34" s="27"/>
    </row>
    <row r="35" spans="1:11" ht="15" thickBot="1">
      <c r="A35" s="3" t="s">
        <v>9</v>
      </c>
      <c r="B35" s="18">
        <v>2.4970999999999999E-4</v>
      </c>
      <c r="C35" s="227"/>
      <c r="D35" s="227"/>
      <c r="E35" s="224"/>
      <c r="F35" s="3" t="s">
        <v>9</v>
      </c>
      <c r="G35" s="177">
        <v>4.6018999999999997</v>
      </c>
      <c r="H35" s="178">
        <v>2.9617999999999998</v>
      </c>
      <c r="I35" s="178">
        <v>1.5089999999999999</v>
      </c>
      <c r="J35" s="178">
        <v>0.13109999999999999</v>
      </c>
      <c r="K35" s="27"/>
    </row>
    <row r="36" spans="1:11" ht="15" thickBot="1">
      <c r="A36" s="3" t="s">
        <v>10</v>
      </c>
      <c r="B36" s="19">
        <v>2.5556999999999999E-4</v>
      </c>
      <c r="C36" s="228"/>
      <c r="D36" s="228"/>
      <c r="E36" s="225"/>
      <c r="F36" s="3" t="s">
        <v>10</v>
      </c>
      <c r="G36" s="177">
        <v>4.7099000000000002</v>
      </c>
      <c r="H36" s="178">
        <v>3.0313000000000003</v>
      </c>
      <c r="I36" s="178">
        <v>1.5444</v>
      </c>
      <c r="J36" s="178">
        <v>0.13420000000000001</v>
      </c>
      <c r="K36" s="27"/>
    </row>
    <row r="37" spans="1:11" ht="15.75" customHeight="1" thickBot="1">
      <c r="A37" s="3" t="s">
        <v>8</v>
      </c>
      <c r="B37" s="17">
        <v>2.3911000000000001E-4</v>
      </c>
      <c r="C37" s="226" t="s">
        <v>36</v>
      </c>
      <c r="D37" s="226" t="s">
        <v>37</v>
      </c>
      <c r="E37" s="223">
        <v>505.47</v>
      </c>
      <c r="F37" s="3" t="s">
        <v>8</v>
      </c>
      <c r="G37" s="177">
        <v>4.9130000000000003</v>
      </c>
      <c r="H37" s="178">
        <v>3.3878000000000004</v>
      </c>
      <c r="I37" s="178">
        <v>1.4161999999999999</v>
      </c>
      <c r="J37" s="178">
        <v>0.109</v>
      </c>
      <c r="K37" s="27"/>
    </row>
    <row r="38" spans="1:11" ht="15" thickBot="1">
      <c r="A38" s="3" t="s">
        <v>9</v>
      </c>
      <c r="B38" s="18">
        <v>2.4970999999999999E-4</v>
      </c>
      <c r="C38" s="227"/>
      <c r="D38" s="227"/>
      <c r="E38" s="224"/>
      <c r="F38" s="3" t="s">
        <v>9</v>
      </c>
      <c r="G38" s="177">
        <v>5.1307999999999998</v>
      </c>
      <c r="H38" s="178">
        <v>3.5378999999999996</v>
      </c>
      <c r="I38" s="178">
        <v>1.4790000000000001</v>
      </c>
      <c r="J38" s="178">
        <v>0.1139</v>
      </c>
      <c r="K38" s="27"/>
    </row>
    <row r="39" spans="1:11" ht="15" thickBot="1">
      <c r="A39" s="3" t="s">
        <v>10</v>
      </c>
      <c r="B39" s="19">
        <v>2.5556999999999999E-4</v>
      </c>
      <c r="C39" s="228"/>
      <c r="D39" s="228"/>
      <c r="E39" s="225"/>
      <c r="F39" s="3" t="s">
        <v>10</v>
      </c>
      <c r="G39" s="177">
        <v>5.2511999999999999</v>
      </c>
      <c r="H39" s="178">
        <v>3.621</v>
      </c>
      <c r="I39" s="178">
        <v>1.5137</v>
      </c>
      <c r="J39" s="178">
        <v>0.11650000000000001</v>
      </c>
      <c r="K39" s="27"/>
    </row>
    <row r="40" spans="1:11" ht="15" thickBot="1">
      <c r="A40" s="3" t="s">
        <v>8</v>
      </c>
      <c r="B40" s="17">
        <v>2.3911000000000001E-4</v>
      </c>
      <c r="C40" s="226" t="s">
        <v>37</v>
      </c>
      <c r="D40" s="226"/>
      <c r="E40" s="223">
        <v>496.81</v>
      </c>
      <c r="F40" s="3" t="s">
        <v>8</v>
      </c>
      <c r="G40" s="177">
        <v>4.7058999999999997</v>
      </c>
      <c r="H40" s="178">
        <v>3.1621999999999995</v>
      </c>
      <c r="I40" s="178">
        <v>1.4428000000000001</v>
      </c>
      <c r="J40" s="178">
        <v>0.1009</v>
      </c>
      <c r="K40" s="27"/>
    </row>
    <row r="41" spans="1:11" ht="15" thickBot="1">
      <c r="A41" s="3" t="s">
        <v>9</v>
      </c>
      <c r="B41" s="18">
        <v>2.4970999999999999E-4</v>
      </c>
      <c r="C41" s="227"/>
      <c r="D41" s="227"/>
      <c r="E41" s="224"/>
      <c r="F41" s="3" t="s">
        <v>9</v>
      </c>
      <c r="G41" s="177">
        <v>4.9145000000000003</v>
      </c>
      <c r="H41" s="178">
        <v>3.3023000000000002</v>
      </c>
      <c r="I41" s="178">
        <v>1.5067999999999999</v>
      </c>
      <c r="J41" s="178">
        <v>0.10539999999999999</v>
      </c>
      <c r="K41" s="27"/>
    </row>
    <row r="42" spans="1:11" ht="15" thickBot="1">
      <c r="A42" s="3" t="s">
        <v>10</v>
      </c>
      <c r="B42" s="19">
        <v>2.5556999999999999E-4</v>
      </c>
      <c r="C42" s="228"/>
      <c r="D42" s="228"/>
      <c r="E42" s="225"/>
      <c r="F42" s="3" t="s">
        <v>10</v>
      </c>
      <c r="G42" s="177">
        <v>5.0298999999999996</v>
      </c>
      <c r="H42" s="178">
        <v>3.3798999999999997</v>
      </c>
      <c r="I42" s="178">
        <v>1.5421</v>
      </c>
      <c r="J42" s="178">
        <v>0.1079</v>
      </c>
      <c r="K42" s="27"/>
    </row>
    <row r="43" spans="1:11">
      <c r="C43" s="5" t="s">
        <v>4</v>
      </c>
    </row>
    <row r="49" spans="11:11">
      <c r="K49" s="27"/>
    </row>
  </sheetData>
  <sheetProtection sheet="1" objects="1" scenarios="1"/>
  <mergeCells count="44">
    <mergeCell ref="C28:C30"/>
    <mergeCell ref="D28:D30"/>
    <mergeCell ref="C31:C33"/>
    <mergeCell ref="D31:D33"/>
    <mergeCell ref="C40:C42"/>
    <mergeCell ref="D40:D42"/>
    <mergeCell ref="C34:C36"/>
    <mergeCell ref="D34:D36"/>
    <mergeCell ref="C37:C39"/>
    <mergeCell ref="D37:D39"/>
    <mergeCell ref="C19:C21"/>
    <mergeCell ref="D19:D21"/>
    <mergeCell ref="C22:C24"/>
    <mergeCell ref="D22:D24"/>
    <mergeCell ref="C25:C27"/>
    <mergeCell ref="D25:D27"/>
    <mergeCell ref="C10:C12"/>
    <mergeCell ref="D10:D12"/>
    <mergeCell ref="C13:C15"/>
    <mergeCell ref="D13:D15"/>
    <mergeCell ref="C16:C18"/>
    <mergeCell ref="D16:D18"/>
    <mergeCell ref="X2:AA2"/>
    <mergeCell ref="C4:C6"/>
    <mergeCell ref="D4:D6"/>
    <mergeCell ref="P2:S2"/>
    <mergeCell ref="T2:W2"/>
    <mergeCell ref="C7:C9"/>
    <mergeCell ref="D7:D9"/>
    <mergeCell ref="G1:J1"/>
    <mergeCell ref="G2:J2"/>
    <mergeCell ref="E4:E6"/>
    <mergeCell ref="E7:E9"/>
    <mergeCell ref="E10:E12"/>
    <mergeCell ref="E13:E15"/>
    <mergeCell ref="E16:E18"/>
    <mergeCell ref="E19:E21"/>
    <mergeCell ref="E22:E24"/>
    <mergeCell ref="E40:E42"/>
    <mergeCell ref="E25:E27"/>
    <mergeCell ref="E28:E30"/>
    <mergeCell ref="E31:E33"/>
    <mergeCell ref="E34:E36"/>
    <mergeCell ref="E37:E39"/>
  </mergeCells>
  <phoneticPr fontId="12" type="noConversion"/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A5EE8-F9CA-4B14-AA69-DC5E038E2339}">
  <dimension ref="A1:AA49"/>
  <sheetViews>
    <sheetView topLeftCell="A2" zoomScaleNormal="100" workbookViewId="0">
      <selection activeCell="K13" sqref="K13"/>
    </sheetView>
  </sheetViews>
  <sheetFormatPr defaultRowHeight="14.5"/>
  <cols>
    <col min="1" max="1" width="11.1796875" customWidth="1"/>
    <col min="2" max="2" width="14.54296875" customWidth="1"/>
    <col min="3" max="4" width="15" style="6" customWidth="1"/>
    <col min="5" max="5" width="16" customWidth="1"/>
    <col min="6" max="6" width="11.1796875" customWidth="1"/>
    <col min="7" max="7" width="9.54296875" customWidth="1"/>
    <col min="8" max="10" width="11.1796875" customWidth="1"/>
    <col min="12" max="12" width="9.81640625" customWidth="1"/>
    <col min="13" max="14" width="11.453125" customWidth="1"/>
    <col min="15" max="27" width="9.81640625" customWidth="1"/>
  </cols>
  <sheetData>
    <row r="1" spans="1:27" ht="46.5" hidden="1" customHeight="1" thickBot="1">
      <c r="A1" s="2"/>
      <c r="C1" s="1" t="s">
        <v>0</v>
      </c>
      <c r="D1" s="1" t="s">
        <v>1</v>
      </c>
      <c r="E1" s="7" t="s">
        <v>2</v>
      </c>
      <c r="F1" s="2"/>
      <c r="G1" s="229" t="s">
        <v>3</v>
      </c>
      <c r="H1" s="230"/>
      <c r="I1" s="230"/>
      <c r="J1" s="231"/>
    </row>
    <row r="2" spans="1:27" ht="46.5" customHeight="1" thickBot="1">
      <c r="A2" s="2"/>
      <c r="C2" s="1" t="s">
        <v>12</v>
      </c>
      <c r="D2" s="1" t="s">
        <v>40</v>
      </c>
      <c r="E2" s="7" t="s">
        <v>41</v>
      </c>
      <c r="F2" s="2"/>
      <c r="G2" s="229" t="s">
        <v>13</v>
      </c>
      <c r="H2" s="230"/>
      <c r="I2" s="230"/>
      <c r="J2" s="231"/>
      <c r="L2" s="8"/>
      <c r="M2" s="9"/>
      <c r="N2" s="9"/>
      <c r="O2" s="9"/>
      <c r="P2" s="234" t="s">
        <v>14</v>
      </c>
      <c r="Q2" s="232"/>
      <c r="R2" s="232"/>
      <c r="S2" s="233"/>
      <c r="T2" s="235" t="s">
        <v>15</v>
      </c>
      <c r="U2" s="236"/>
      <c r="V2" s="236"/>
      <c r="W2" s="237"/>
      <c r="X2" s="232" t="s">
        <v>16</v>
      </c>
      <c r="Y2" s="232"/>
      <c r="Z2" s="232"/>
      <c r="AA2" s="233"/>
    </row>
    <row r="3" spans="1:27" ht="29.5" thickBot="1">
      <c r="A3" s="4" t="s">
        <v>7</v>
      </c>
      <c r="B3" s="30" t="s">
        <v>11</v>
      </c>
      <c r="C3" s="4">
        <v>2019</v>
      </c>
      <c r="D3" s="64"/>
      <c r="E3" s="42" t="s">
        <v>24</v>
      </c>
      <c r="F3" s="4" t="s">
        <v>23</v>
      </c>
      <c r="G3" s="65" t="s">
        <v>20</v>
      </c>
      <c r="H3" s="66" t="s">
        <v>21</v>
      </c>
      <c r="I3" s="73" t="s">
        <v>38</v>
      </c>
      <c r="J3" s="4" t="s">
        <v>22</v>
      </c>
      <c r="K3" s="27"/>
      <c r="L3" s="74" t="s">
        <v>25</v>
      </c>
      <c r="M3" s="75" t="s">
        <v>17</v>
      </c>
      <c r="N3" s="76" t="s">
        <v>18</v>
      </c>
      <c r="O3" s="69" t="s">
        <v>19</v>
      </c>
      <c r="P3" s="70" t="s">
        <v>20</v>
      </c>
      <c r="Q3" s="71" t="s">
        <v>21</v>
      </c>
      <c r="R3" s="71" t="s">
        <v>38</v>
      </c>
      <c r="S3" s="72" t="s">
        <v>22</v>
      </c>
      <c r="T3" s="70" t="s">
        <v>20</v>
      </c>
      <c r="U3" s="71" t="s">
        <v>21</v>
      </c>
      <c r="V3" s="71" t="s">
        <v>38</v>
      </c>
      <c r="W3" s="72" t="s">
        <v>22</v>
      </c>
      <c r="X3" s="70" t="s">
        <v>20</v>
      </c>
      <c r="Y3" s="71" t="s">
        <v>21</v>
      </c>
      <c r="Z3" s="71" t="s">
        <v>38</v>
      </c>
      <c r="AA3" s="72" t="s">
        <v>22</v>
      </c>
    </row>
    <row r="4" spans="1:27" ht="15" thickBot="1">
      <c r="A4" s="3" t="s">
        <v>8</v>
      </c>
      <c r="B4" s="20">
        <v>2.3911000000000001E-4</v>
      </c>
      <c r="C4" s="226"/>
      <c r="D4" s="226" t="s">
        <v>26</v>
      </c>
      <c r="E4" s="223">
        <v>496.81</v>
      </c>
      <c r="F4" s="3" t="s">
        <v>8</v>
      </c>
      <c r="G4" s="177">
        <v>4.7058999999999997</v>
      </c>
      <c r="H4" s="178">
        <v>3.1621999999999995</v>
      </c>
      <c r="I4" s="178">
        <v>1.4428000000000001</v>
      </c>
      <c r="J4" s="178">
        <v>0.1009</v>
      </c>
      <c r="K4" s="27"/>
      <c r="L4" s="67">
        <v>2019</v>
      </c>
      <c r="M4" s="10"/>
      <c r="N4" s="77" t="s">
        <v>26</v>
      </c>
      <c r="O4" s="54" cm="1">
        <f t="array" aca="1" ref="O4" ca="1">IF(INDIRECT(ADDRESS(ROW()*3-ROW($L$4)-ROW($F$4),COLUMN($E$2)))=0,"",INDIRECT(ADDRESS(ROW()*3-ROW($L$4)-ROW($F$4),COLUMN($E$2))))</f>
        <v>496.81</v>
      </c>
      <c r="P4" s="58" cm="1">
        <f t="array" aca="1" ref="P4" ca="1">IF(INDIRECT(ADDRESS(ROW()*3-ROW($L$4)-ROW($F$4),COLUMN(G$3)))=0,"",INDIRECT(ADDRESS(ROW()*3-ROW($L$4)-ROW($F$4),COLUMN(G$3))))</f>
        <v>4.7058999999999997</v>
      </c>
      <c r="Q4" s="56" cm="1">
        <f t="array" aca="1" ref="Q4" ca="1">IF(INDIRECT(ADDRESS(ROW()*3-ROW($L$4)-ROW($F$4),COLUMN(H$3)))=0,"",INDIRECT(ADDRESS(ROW()*3-ROW($L$4)-ROW($F$4),COLUMN(H$3))))</f>
        <v>3.1621999999999995</v>
      </c>
      <c r="R4" s="56" cm="1">
        <f t="array" aca="1" ref="R4" ca="1">IF(INDIRECT(ADDRESS(ROW()*3-ROW($L$4)-ROW($F$4),COLUMN(I$3)))=0,"",INDIRECT(ADDRESS(ROW()*3-ROW($L$4)-ROW($F$4),COLUMN(I$3))))</f>
        <v>1.4428000000000001</v>
      </c>
      <c r="S4" s="57" cm="1">
        <f t="array" aca="1" ref="S4" ca="1">IF(INDIRECT(ADDRESS(ROW()*3-ROW($L$4)-ROW($F$4),COLUMN(J$3)))=0,"",INDIRECT(ADDRESS(ROW()*3-ROW($L$4)-ROW($F$4),COLUMN(J$3))))</f>
        <v>0.1009</v>
      </c>
      <c r="T4" s="58" cm="1">
        <f t="array" aca="1" ref="T4" ca="1">IF(INDIRECT(ADDRESS(ROW()*3-ROW($L$4)-ROW($F$4)+1,COLUMN(G$3)))=0,"",INDIRECT(ADDRESS(ROW()*3-ROW($L$4)-ROW($F$4)+1,COLUMN(G$3))))</f>
        <v>4.9145000000000003</v>
      </c>
      <c r="U4" s="56" cm="1">
        <f t="array" aca="1" ref="U4" ca="1">IF(INDIRECT(ADDRESS(ROW()*3-ROW($L$4)-ROW($F$4)+1,COLUMN(H$3)))=0,"",INDIRECT(ADDRESS(ROW()*3-ROW($L$4)-ROW($F$4)+1,COLUMN(H$3))))</f>
        <v>3.3023000000000002</v>
      </c>
      <c r="V4" s="56" cm="1">
        <f t="array" aca="1" ref="V4" ca="1">IF(INDIRECT(ADDRESS(ROW()*3-ROW($L$4)-ROW($F$4)+1,COLUMN(I$3)))=0,"",INDIRECT(ADDRESS(ROW()*3-ROW($L$4)-ROW($F$4)+1,COLUMN(I$3))))</f>
        <v>1.5067999999999999</v>
      </c>
      <c r="W4" s="57" cm="1">
        <f t="array" aca="1" ref="W4" ca="1">IF(INDIRECT(ADDRESS(ROW()*3-ROW($L$4)-ROW($F$4)+1,COLUMN(J$3)))=0,"",INDIRECT(ADDRESS(ROW()*3-ROW($L$4)-ROW($F$4)+1,COLUMN(J$3))))</f>
        <v>0.10539999999999999</v>
      </c>
      <c r="X4" s="58" cm="1">
        <f t="array" aca="1" ref="X4" ca="1">IF(INDIRECT(ADDRESS(ROW()*3-ROW($L$4)-ROW($F$4),COLUMN(G$3)))=0,"",INDIRECT(ADDRESS(ROW()*3-ROW($L$4)-ROW($F$4)+2,COLUMN(G$3))))</f>
        <v>5.0298999999999996</v>
      </c>
      <c r="Y4" s="56" cm="1">
        <f t="array" aca="1" ref="Y4" ca="1">IF(INDIRECT(ADDRESS(ROW()*3-ROW($L$4)-ROW($F$4),COLUMN(H$3)))=0,"",INDIRECT(ADDRESS(ROW()*3-ROW($L$4)-ROW($F$4)+2,COLUMN(H$3))))</f>
        <v>3.3798999999999997</v>
      </c>
      <c r="Z4" s="56" cm="1">
        <f t="array" aca="1" ref="Z4" ca="1">IF(INDIRECT(ADDRESS(ROW()*3-ROW($L$4)-ROW($F$4),COLUMN(I$3)))=0,"",INDIRECT(ADDRESS(ROW()*3-ROW($L$4)-ROW($F$4)+2,COLUMN(I$3))))</f>
        <v>1.5421</v>
      </c>
      <c r="AA4" s="57" cm="1">
        <f t="array" aca="1" ref="AA4" ca="1">IF(INDIRECT(ADDRESS(ROW()*3-ROW($L$4)-ROW($F$4),COLUMN(J$3)))=0,"",INDIRECT(ADDRESS(ROW()*3-ROW($L$4)-ROW($F$4)+2,COLUMN(J$3))))</f>
        <v>0.1079</v>
      </c>
    </row>
    <row r="5" spans="1:27" ht="15" thickBot="1">
      <c r="A5" s="3" t="s">
        <v>9</v>
      </c>
      <c r="B5" s="21">
        <v>2.4970999999999999E-4</v>
      </c>
      <c r="C5" s="227"/>
      <c r="D5" s="227"/>
      <c r="E5" s="224"/>
      <c r="F5" s="3" t="s">
        <v>9</v>
      </c>
      <c r="G5" s="177">
        <v>4.9145000000000003</v>
      </c>
      <c r="H5" s="178">
        <v>3.3023000000000002</v>
      </c>
      <c r="I5" s="178">
        <v>1.5067999999999999</v>
      </c>
      <c r="J5" s="178">
        <v>0.10539999999999999</v>
      </c>
      <c r="K5" s="27"/>
      <c r="L5" s="67">
        <v>2019</v>
      </c>
      <c r="M5" s="10" t="s">
        <v>26</v>
      </c>
      <c r="N5" s="77" t="s">
        <v>27</v>
      </c>
      <c r="O5" s="54" cm="1">
        <f t="array" aca="1" ref="O5" ca="1">IF(INDIRECT(ADDRESS(ROW()*3-ROW($L$4)-ROW($F$4),COLUMN($E$2)))=0,"",INDIRECT(ADDRESS(ROW()*3-ROW($L$4)-ROW($F$4),COLUMN($E$2))))</f>
        <v>439.15</v>
      </c>
      <c r="P5" s="58" cm="1">
        <f t="array" aca="1" ref="P5" ca="1">IF(INDIRECT(ADDRESS(ROW()*3-ROW($L$4)-ROW($F$4),COLUMN(G$3)))=0,"",INDIRECT(ADDRESS(ROW()*3-ROW($L$4)-ROW($F$4),COLUMN(G$3))))</f>
        <v>3.3008999999999999</v>
      </c>
      <c r="Q5" s="56" cm="1">
        <f t="array" aca="1" ref="Q5" ca="1">IF(INDIRECT(ADDRESS(ROW()*3-ROW($L$4)-ROW($F$4),COLUMN(H$3)))=0,"",INDIRECT(ADDRESS(ROW()*3-ROW($L$4)-ROW($F$4),COLUMN(H$3))))</f>
        <v>1.8777999999999999</v>
      </c>
      <c r="R5" s="56" cm="1">
        <f t="array" aca="1" ref="R5" ca="1">IF(INDIRECT(ADDRESS(ROW()*3-ROW($L$4)-ROW($F$4),COLUMN(I$3)))=0,"",INDIRECT(ADDRESS(ROW()*3-ROW($L$4)-ROW($F$4),COLUMN(I$3))))</f>
        <v>1.3028</v>
      </c>
      <c r="S5" s="57" cm="1">
        <f t="array" aca="1" ref="S5" ca="1">IF(INDIRECT(ADDRESS(ROW()*3-ROW($L$4)-ROW($F$4),COLUMN(J$3)))=0,"",INDIRECT(ADDRESS(ROW()*3-ROW($L$4)-ROW($F$4),COLUMN(J$3))))</f>
        <v>0.1203</v>
      </c>
      <c r="T5" s="58" cm="1">
        <f t="array" aca="1" ref="T5" ca="1">IF(INDIRECT(ADDRESS(ROW()*3-ROW($L$4)-ROW($F$4)+1,COLUMN(G$3)))=0,"",INDIRECT(ADDRESS(ROW()*3-ROW($L$4)-ROW($F$4)+1,COLUMN(G$3))))</f>
        <v>3.3613</v>
      </c>
      <c r="U5" s="56" cm="1">
        <f t="array" aca="1" ref="U5" ca="1">IF(INDIRECT(ADDRESS(ROW()*3-ROW($L$4)-ROW($F$4)+1,COLUMN(H$3)))=0,"",INDIRECT(ADDRESS(ROW()*3-ROW($L$4)-ROW($F$4)+1,COLUMN(H$3))))</f>
        <v>1.9121999999999999</v>
      </c>
      <c r="V5" s="56" cm="1">
        <f t="array" aca="1" ref="V5" ca="1">IF(INDIRECT(ADDRESS(ROW()*3-ROW($L$4)-ROW($F$4)+1,COLUMN(I$3)))=0,"",INDIRECT(ADDRESS(ROW()*3-ROW($L$4)-ROW($F$4)+1,COLUMN(I$3))))</f>
        <v>1.3266</v>
      </c>
      <c r="W5" s="57" cm="1">
        <f t="array" aca="1" ref="W5" ca="1">IF(INDIRECT(ADDRESS(ROW()*3-ROW($L$4)-ROW($F$4)+1,COLUMN(J$3)))=0,"",INDIRECT(ADDRESS(ROW()*3-ROW($L$4)-ROW($F$4)+1,COLUMN(J$3))))</f>
        <v>0.1225</v>
      </c>
      <c r="X5" s="58" cm="1">
        <f t="array" aca="1" ref="X5" ca="1">IF(INDIRECT(ADDRESS(ROW()*3-ROW($L$4)-ROW($F$4),COLUMN(G$3)))=0,"",INDIRECT(ADDRESS(ROW()*3-ROW($L$4)-ROW($F$4)+2,COLUMN(G$3))))</f>
        <v>3.4321000000000002</v>
      </c>
      <c r="Y5" s="56" cm="1">
        <f t="array" aca="1" ref="Y5" ca="1">IF(INDIRECT(ADDRESS(ROW()*3-ROW($L$4)-ROW($F$4),COLUMN(H$3)))=0,"",INDIRECT(ADDRESS(ROW()*3-ROW($L$4)-ROW($F$4)+2,COLUMN(H$3))))</f>
        <v>1.9524000000000001</v>
      </c>
      <c r="Z5" s="56" cm="1">
        <f t="array" aca="1" ref="Z5" ca="1">IF(INDIRECT(ADDRESS(ROW()*3-ROW($L$4)-ROW($F$4),COLUMN(I$3)))=0,"",INDIRECT(ADDRESS(ROW()*3-ROW($L$4)-ROW($F$4)+2,COLUMN(I$3))))</f>
        <v>1.3546</v>
      </c>
      <c r="AA5" s="57" cm="1">
        <f t="array" aca="1" ref="AA5" ca="1">IF(INDIRECT(ADDRESS(ROW()*3-ROW($L$4)-ROW($F$4),COLUMN(J$3)))=0,"",INDIRECT(ADDRESS(ROW()*3-ROW($L$4)-ROW($F$4)+2,COLUMN(J$3))))</f>
        <v>0.12509999999999999</v>
      </c>
    </row>
    <row r="6" spans="1:27" ht="15" thickBot="1">
      <c r="A6" s="3" t="s">
        <v>10</v>
      </c>
      <c r="B6" s="22">
        <v>2.5556999999999999E-4</v>
      </c>
      <c r="C6" s="228"/>
      <c r="D6" s="228"/>
      <c r="E6" s="225"/>
      <c r="F6" s="3" t="s">
        <v>10</v>
      </c>
      <c r="G6" s="177">
        <v>5.0298999999999996</v>
      </c>
      <c r="H6" s="178">
        <v>3.3798999999999997</v>
      </c>
      <c r="I6" s="178">
        <v>1.5421</v>
      </c>
      <c r="J6" s="178">
        <v>0.1079</v>
      </c>
      <c r="K6" s="27"/>
      <c r="L6" s="67">
        <v>2019</v>
      </c>
      <c r="M6" s="10" t="s">
        <v>27</v>
      </c>
      <c r="N6" s="77" t="s">
        <v>28</v>
      </c>
      <c r="O6" s="54" cm="1">
        <f t="array" aca="1" ref="O6" ca="1">IF(INDIRECT(ADDRESS(ROW()*3-ROW($L$4)-ROW($F$4),COLUMN($E$2)))=0,"",INDIRECT(ADDRESS(ROW()*3-ROW($L$4)-ROW($F$4),COLUMN($E$2))))</f>
        <v>433.24</v>
      </c>
      <c r="P6" s="58" cm="1">
        <f t="array" aca="1" ref="P6" ca="1">IF(INDIRECT(ADDRESS(ROW()*3-ROW($L$4)-ROW($F$4),COLUMN(G$3)))=0,"",INDIRECT(ADDRESS(ROW()*3-ROW($L$4)-ROW($F$4),COLUMN(G$3))))</f>
        <v>3.1606999999999998</v>
      </c>
      <c r="Q6" s="56" cm="1">
        <f t="array" aca="1" ref="Q6" ca="1">IF(INDIRECT(ADDRESS(ROW()*3-ROW($L$4)-ROW($F$4),COLUMN(H$3)))=0,"",INDIRECT(ADDRESS(ROW()*3-ROW($L$4)-ROW($F$4),COLUMN(H$3))))</f>
        <v>1.9204999999999999</v>
      </c>
      <c r="R6" s="56" cm="1">
        <f t="array" aca="1" ref="R6" ca="1">IF(INDIRECT(ADDRESS(ROW()*3-ROW($L$4)-ROW($F$4),COLUMN(I$3)))=0,"",INDIRECT(ADDRESS(ROW()*3-ROW($L$4)-ROW($F$4),COLUMN(I$3))))</f>
        <v>1.1731</v>
      </c>
      <c r="S6" s="57" cm="1">
        <f t="array" aca="1" ref="S6" ca="1">IF(INDIRECT(ADDRESS(ROW()*3-ROW($L$4)-ROW($F$4),COLUMN(J$3)))=0,"",INDIRECT(ADDRESS(ROW()*3-ROW($L$4)-ROW($F$4),COLUMN(J$3))))</f>
        <v>6.7100000000000007E-2</v>
      </c>
      <c r="T6" s="58" cm="1">
        <f t="array" aca="1" ref="T6" ca="1">IF(INDIRECT(ADDRESS(ROW()*3-ROW($L$4)-ROW($F$4)+1,COLUMN(G$3)))=0,"",INDIRECT(ADDRESS(ROW()*3-ROW($L$4)-ROW($F$4)+1,COLUMN(G$3))))</f>
        <v>3.2185000000000001</v>
      </c>
      <c r="U6" s="56" cm="1">
        <f t="array" aca="1" ref="U6" ca="1">IF(INDIRECT(ADDRESS(ROW()*3-ROW($L$4)-ROW($F$4)+1,COLUMN(H$3)))=0,"",INDIRECT(ADDRESS(ROW()*3-ROW($L$4)-ROW($F$4)+1,COLUMN(H$3))))</f>
        <v>1.9556</v>
      </c>
      <c r="V6" s="56" cm="1">
        <f t="array" aca="1" ref="V6" ca="1">IF(INDIRECT(ADDRESS(ROW()*3-ROW($L$4)-ROW($F$4)+1,COLUMN(I$3)))=0,"",INDIRECT(ADDRESS(ROW()*3-ROW($L$4)-ROW($F$4)+1,COLUMN(I$3))))</f>
        <v>1.1944999999999999</v>
      </c>
      <c r="W6" s="57" cm="1">
        <f t="array" aca="1" ref="W6" ca="1">IF(INDIRECT(ADDRESS(ROW()*3-ROW($L$4)-ROW($F$4)+1,COLUMN(J$3)))=0,"",INDIRECT(ADDRESS(ROW()*3-ROW($L$4)-ROW($F$4)+1,COLUMN(J$3))))</f>
        <v>6.8400000000000002E-2</v>
      </c>
      <c r="X6" s="58" cm="1">
        <f t="array" aca="1" ref="X6" ca="1">IF(INDIRECT(ADDRESS(ROW()*3-ROW($L$4)-ROW($F$4),COLUMN(G$3)))=0,"",INDIRECT(ADDRESS(ROW()*3-ROW($L$4)-ROW($F$4)+2,COLUMN(G$3))))</f>
        <v>3.2864</v>
      </c>
      <c r="Y6" s="56" cm="1">
        <f t="array" aca="1" ref="Y6" ca="1">IF(INDIRECT(ADDRESS(ROW()*3-ROW($L$4)-ROW($F$4),COLUMN(H$3)))=0,"",INDIRECT(ADDRESS(ROW()*3-ROW($L$4)-ROW($F$4)+2,COLUMN(H$3))))</f>
        <v>1.9968999999999999</v>
      </c>
      <c r="Z6" s="56" cm="1">
        <f t="array" aca="1" ref="Z6" ca="1">IF(INDIRECT(ADDRESS(ROW()*3-ROW($L$4)-ROW($F$4),COLUMN(I$3)))=0,"",INDIRECT(ADDRESS(ROW()*3-ROW($L$4)-ROW($F$4)+2,COLUMN(I$3))))</f>
        <v>1.2197</v>
      </c>
      <c r="AA6" s="57" cm="1">
        <f t="array" aca="1" ref="AA6" ca="1">IF(INDIRECT(ADDRESS(ROW()*3-ROW($L$4)-ROW($F$4),COLUMN(J$3)))=0,"",INDIRECT(ADDRESS(ROW()*3-ROW($L$4)-ROW($F$4)+2,COLUMN(J$3))))</f>
        <v>6.9800000000000001E-2</v>
      </c>
    </row>
    <row r="7" spans="1:27" ht="15" thickBot="1">
      <c r="A7" s="3" t="s">
        <v>8</v>
      </c>
      <c r="B7" s="17">
        <v>2.3722000000000001E-4</v>
      </c>
      <c r="C7" s="226" t="s">
        <v>26</v>
      </c>
      <c r="D7" s="226" t="s">
        <v>27</v>
      </c>
      <c r="E7" s="223">
        <v>439.15</v>
      </c>
      <c r="F7" s="3" t="s">
        <v>8</v>
      </c>
      <c r="G7" s="177">
        <v>3.3008999999999999</v>
      </c>
      <c r="H7" s="178">
        <v>1.8777999999999999</v>
      </c>
      <c r="I7" s="178">
        <v>1.3028</v>
      </c>
      <c r="J7" s="178">
        <v>0.1203</v>
      </c>
      <c r="K7" s="27"/>
      <c r="L7" s="67">
        <v>2019</v>
      </c>
      <c r="M7" s="10" t="s">
        <v>28</v>
      </c>
      <c r="N7" s="77" t="s">
        <v>29</v>
      </c>
      <c r="O7" s="54" cm="1">
        <f t="array" aca="1" ref="O7" ca="1">IF(INDIRECT(ADDRESS(ROW()*3-ROW($L$4)-ROW($F$4),COLUMN($E$2)))=0,"",INDIRECT(ADDRESS(ROW()*3-ROW($L$4)-ROW($F$4),COLUMN($E$2))))</f>
        <v>420.39</v>
      </c>
      <c r="P7" s="58" cm="1">
        <f t="array" aca="1" ref="P7" ca="1">IF(INDIRECT(ADDRESS(ROW()*3-ROW($L$4)-ROW($F$4),COLUMN(G$3)))=0,"",INDIRECT(ADDRESS(ROW()*3-ROW($L$4)-ROW($F$4),COLUMN(G$3))))</f>
        <v>2.8559000000000001</v>
      </c>
      <c r="Q7" s="56" cm="1">
        <f t="array" aca="1" ref="Q7" ca="1">IF(INDIRECT(ADDRESS(ROW()*3-ROW($L$4)-ROW($F$4),COLUMN(H$3)))=0,"",INDIRECT(ADDRESS(ROW()*3-ROW($L$4)-ROW($F$4),COLUMN(H$3))))</f>
        <v>1.3725000000000001</v>
      </c>
      <c r="R7" s="56" cm="1">
        <f t="array" aca="1" ref="R7" ca="1">IF(INDIRECT(ADDRESS(ROW()*3-ROW($L$4)-ROW($F$4),COLUMN(I$3)))=0,"",INDIRECT(ADDRESS(ROW()*3-ROW($L$4)-ROW($F$4),COLUMN(I$3))))</f>
        <v>1.4518</v>
      </c>
      <c r="S7" s="57" cm="1">
        <f t="array" aca="1" ref="S7" ca="1">IF(INDIRECT(ADDRESS(ROW()*3-ROW($L$4)-ROW($F$4),COLUMN(J$3)))=0,"",INDIRECT(ADDRESS(ROW()*3-ROW($L$4)-ROW($F$4),COLUMN(J$3))))</f>
        <v>3.1600000000000003E-2</v>
      </c>
      <c r="T7" s="58" cm="1">
        <f t="array" aca="1" ref="T7" ca="1">IF(INDIRECT(ADDRESS(ROW()*3-ROW($L$4)-ROW($F$4)+1,COLUMN(G$3)))=0,"",INDIRECT(ADDRESS(ROW()*3-ROW($L$4)-ROW($F$4)+1,COLUMN(G$3))))</f>
        <v>2.9081000000000001</v>
      </c>
      <c r="U7" s="56" cm="1">
        <f t="array" aca="1" ref="U7" ca="1">IF(INDIRECT(ADDRESS(ROW()*3-ROW($L$4)-ROW($F$4)+1,COLUMN(H$3)))=0,"",INDIRECT(ADDRESS(ROW()*3-ROW($L$4)-ROW($F$4)+1,COLUMN(H$3))))</f>
        <v>1.3977000000000002</v>
      </c>
      <c r="V7" s="56" cm="1">
        <f t="array" aca="1" ref="V7" ca="1">IF(INDIRECT(ADDRESS(ROW()*3-ROW($L$4)-ROW($F$4)+1,COLUMN(I$3)))=0,"",INDIRECT(ADDRESS(ROW()*3-ROW($L$4)-ROW($F$4)+1,COLUMN(I$3))))</f>
        <v>1.4782999999999999</v>
      </c>
      <c r="W7" s="57" cm="1">
        <f t="array" aca="1" ref="W7" ca="1">IF(INDIRECT(ADDRESS(ROW()*3-ROW($L$4)-ROW($F$4)+1,COLUMN(J$3)))=0,"",INDIRECT(ADDRESS(ROW()*3-ROW($L$4)-ROW($F$4)+1,COLUMN(J$3))))</f>
        <v>3.2099999999999997E-2</v>
      </c>
      <c r="X7" s="58" cm="1">
        <f t="array" aca="1" ref="X7" ca="1">IF(INDIRECT(ADDRESS(ROW()*3-ROW($L$4)-ROW($F$4),COLUMN(G$3)))=0,"",INDIRECT(ADDRESS(ROW()*3-ROW($L$4)-ROW($F$4)+2,COLUMN(G$3))))</f>
        <v>2.9693999999999998</v>
      </c>
      <c r="Y7" s="56" cm="1">
        <f t="array" aca="1" ref="Y7" ca="1">IF(INDIRECT(ADDRESS(ROW()*3-ROW($L$4)-ROW($F$4),COLUMN(H$3)))=0,"",INDIRECT(ADDRESS(ROW()*3-ROW($L$4)-ROW($F$4)+2,COLUMN(H$3))))</f>
        <v>1.4270999999999998</v>
      </c>
      <c r="Z7" s="56" cm="1">
        <f t="array" aca="1" ref="Z7" ca="1">IF(INDIRECT(ADDRESS(ROW()*3-ROW($L$4)-ROW($F$4),COLUMN(I$3)))=0,"",INDIRECT(ADDRESS(ROW()*3-ROW($L$4)-ROW($F$4)+2,COLUMN(I$3))))</f>
        <v>1.5095000000000001</v>
      </c>
      <c r="AA7" s="57" cm="1">
        <f t="array" aca="1" ref="AA7" ca="1">IF(INDIRECT(ADDRESS(ROW()*3-ROW($L$4)-ROW($F$4),COLUMN(J$3)))=0,"",INDIRECT(ADDRESS(ROW()*3-ROW($L$4)-ROW($F$4)+2,COLUMN(J$3))))</f>
        <v>3.2800000000000003E-2</v>
      </c>
    </row>
    <row r="8" spans="1:27" ht="15" thickBot="1">
      <c r="A8" s="3" t="s">
        <v>9</v>
      </c>
      <c r="B8" s="18">
        <v>2.4156000000000001E-4</v>
      </c>
      <c r="C8" s="227"/>
      <c r="D8" s="227"/>
      <c r="E8" s="224"/>
      <c r="F8" s="3" t="s">
        <v>9</v>
      </c>
      <c r="G8" s="177">
        <v>3.3613</v>
      </c>
      <c r="H8" s="178">
        <v>1.9121999999999999</v>
      </c>
      <c r="I8" s="178">
        <v>1.3266</v>
      </c>
      <c r="J8" s="178">
        <v>0.1225</v>
      </c>
      <c r="K8" s="27"/>
      <c r="L8" s="67">
        <v>2019</v>
      </c>
      <c r="M8" s="10" t="s">
        <v>29</v>
      </c>
      <c r="N8" s="77" t="s">
        <v>30</v>
      </c>
      <c r="O8" s="54" cm="1">
        <f t="array" aca="1" ref="O8" ca="1">IF(INDIRECT(ADDRESS(ROW()*3-ROW($L$4)-ROW($F$4),COLUMN($E$2)))=0,"",INDIRECT(ADDRESS(ROW()*3-ROW($L$4)-ROW($F$4),COLUMN($E$2))))</f>
        <v>429.6</v>
      </c>
      <c r="P8" s="58" cm="1">
        <f t="array" aca="1" ref="P8" ca="1">IF(INDIRECT(ADDRESS(ROW()*3-ROW($L$4)-ROW($F$4),COLUMN(G$3)))=0,"",INDIRECT(ADDRESS(ROW()*3-ROW($L$4)-ROW($F$4),COLUMN(G$3))))</f>
        <v>3.0743999999999998</v>
      </c>
      <c r="Q8" s="56" cm="1">
        <f t="array" aca="1" ref="Q8" ca="1">IF(INDIRECT(ADDRESS(ROW()*3-ROW($L$4)-ROW($F$4),COLUMN(H$3)))=0,"",INDIRECT(ADDRESS(ROW()*3-ROW($L$4)-ROW($F$4),COLUMN(H$3))))</f>
        <v>1.4251999999999998</v>
      </c>
      <c r="R8" s="56" cm="1">
        <f t="array" aca="1" ref="R8" ca="1">IF(INDIRECT(ADDRESS(ROW()*3-ROW($L$4)-ROW($F$4),COLUMN(I$3)))=0,"",INDIRECT(ADDRESS(ROW()*3-ROW($L$4)-ROW($F$4),COLUMN(I$3))))</f>
        <v>1.6143000000000001</v>
      </c>
      <c r="S8" s="57" cm="1">
        <f t="array" aca="1" ref="S8" ca="1">IF(INDIRECT(ADDRESS(ROW()*3-ROW($L$4)-ROW($F$4),COLUMN(J$3)))=0,"",INDIRECT(ADDRESS(ROW()*3-ROW($L$4)-ROW($F$4),COLUMN(J$3))))</f>
        <v>3.49E-2</v>
      </c>
      <c r="T8" s="58" cm="1">
        <f t="array" aca="1" ref="T8" ca="1">IF(INDIRECT(ADDRESS(ROW()*3-ROW($L$4)-ROW($F$4)+1,COLUMN(G$3)))=0,"",INDIRECT(ADDRESS(ROW()*3-ROW($L$4)-ROW($F$4)+1,COLUMN(G$3))))</f>
        <v>3.1305999999999998</v>
      </c>
      <c r="U8" s="56" cm="1">
        <f t="array" aca="1" ref="U8" ca="1">IF(INDIRECT(ADDRESS(ROW()*3-ROW($L$4)-ROW($F$4)+1,COLUMN(H$3)))=0,"",INDIRECT(ADDRESS(ROW()*3-ROW($L$4)-ROW($F$4)+1,COLUMN(H$3))))</f>
        <v>1.4512999999999998</v>
      </c>
      <c r="V8" s="56" cm="1">
        <f t="array" aca="1" ref="V8" ca="1">IF(INDIRECT(ADDRESS(ROW()*3-ROW($L$4)-ROW($F$4)+1,COLUMN(I$3)))=0,"",INDIRECT(ADDRESS(ROW()*3-ROW($L$4)-ROW($F$4)+1,COLUMN(I$3))))</f>
        <v>1.6437999999999999</v>
      </c>
      <c r="W8" s="57" cm="1">
        <f t="array" aca="1" ref="W8" ca="1">IF(INDIRECT(ADDRESS(ROW()*3-ROW($L$4)-ROW($F$4)+1,COLUMN(J$3)))=0,"",INDIRECT(ADDRESS(ROW()*3-ROW($L$4)-ROW($F$4)+1,COLUMN(J$3))))</f>
        <v>3.5499999999999997E-2</v>
      </c>
      <c r="X8" s="58" cm="1">
        <f t="array" aca="1" ref="X8" ca="1">IF(INDIRECT(ADDRESS(ROW()*3-ROW($L$4)-ROW($F$4),COLUMN(G$3)))=0,"",INDIRECT(ADDRESS(ROW()*3-ROW($L$4)-ROW($F$4)+2,COLUMN(G$3))))</f>
        <v>3.1966000000000001</v>
      </c>
      <c r="Y8" s="56" cm="1">
        <f t="array" aca="1" ref="Y8" ca="1">IF(INDIRECT(ADDRESS(ROW()*3-ROW($L$4)-ROW($F$4),COLUMN(H$3)))=0,"",INDIRECT(ADDRESS(ROW()*3-ROW($L$4)-ROW($F$4)+2,COLUMN(H$3))))</f>
        <v>1.4818</v>
      </c>
      <c r="Z8" s="56" cm="1">
        <f t="array" aca="1" ref="Z8" ca="1">IF(INDIRECT(ADDRESS(ROW()*3-ROW($L$4)-ROW($F$4),COLUMN(I$3)))=0,"",INDIRECT(ADDRESS(ROW()*3-ROW($L$4)-ROW($F$4)+2,COLUMN(I$3))))</f>
        <v>1.6785000000000001</v>
      </c>
      <c r="AA8" s="57" cm="1">
        <f t="array" aca="1" ref="AA8" ca="1">IF(INDIRECT(ADDRESS(ROW()*3-ROW($L$4)-ROW($F$4),COLUMN(J$3)))=0,"",INDIRECT(ADDRESS(ROW()*3-ROW($L$4)-ROW($F$4)+2,COLUMN(J$3))))</f>
        <v>3.6299999999999999E-2</v>
      </c>
    </row>
    <row r="9" spans="1:27" ht="15" thickBot="1">
      <c r="A9" s="3" t="s">
        <v>10</v>
      </c>
      <c r="B9" s="19">
        <v>2.4665000000000001E-4</v>
      </c>
      <c r="C9" s="228"/>
      <c r="D9" s="228"/>
      <c r="E9" s="225"/>
      <c r="F9" s="3" t="s">
        <v>10</v>
      </c>
      <c r="G9" s="177">
        <v>3.4321000000000002</v>
      </c>
      <c r="H9" s="178">
        <v>1.9524000000000001</v>
      </c>
      <c r="I9" s="178">
        <v>1.3546</v>
      </c>
      <c r="J9" s="178">
        <v>0.12509999999999999</v>
      </c>
      <c r="K9" s="27"/>
      <c r="L9" s="67">
        <v>2019</v>
      </c>
      <c r="M9" s="10" t="s">
        <v>30</v>
      </c>
      <c r="N9" s="77" t="s">
        <v>31</v>
      </c>
      <c r="O9" s="54" cm="1">
        <f t="array" aca="1" ref="O9" ca="1">IF(INDIRECT(ADDRESS(ROW()*3-ROW($L$4)-ROW($F$4),COLUMN($E$2)))=0,"",INDIRECT(ADDRESS(ROW()*3-ROW($L$4)-ROW($F$4),COLUMN($E$2))))</f>
        <v>467.97</v>
      </c>
      <c r="P9" s="58" cm="1">
        <f t="array" aca="1" ref="P9" ca="1">IF(INDIRECT(ADDRESS(ROW()*3-ROW($L$4)-ROW($F$4),COLUMN(G$3)))=0,"",INDIRECT(ADDRESS(ROW()*3-ROW($L$4)-ROW($F$4),COLUMN(G$3))))</f>
        <v>3.9845999999999999</v>
      </c>
      <c r="Q9" s="56" cm="1">
        <f t="array" aca="1" ref="Q9" ca="1">IF(INDIRECT(ADDRESS(ROW()*3-ROW($L$4)-ROW($F$4),COLUMN(H$3)))=0,"",INDIRECT(ADDRESS(ROW()*3-ROW($L$4)-ROW($F$4),COLUMN(H$3))))</f>
        <v>2.0564999999999998</v>
      </c>
      <c r="R9" s="56" cm="1">
        <f t="array" aca="1" ref="R9" ca="1">IF(INDIRECT(ADDRESS(ROW()*3-ROW($L$4)-ROW($F$4),COLUMN(I$3)))=0,"",INDIRECT(ADDRESS(ROW()*3-ROW($L$4)-ROW($F$4),COLUMN(I$3))))</f>
        <v>1.8747</v>
      </c>
      <c r="S9" s="57" cm="1">
        <f t="array" aca="1" ref="S9" ca="1">IF(INDIRECT(ADDRESS(ROW()*3-ROW($L$4)-ROW($F$4),COLUMN(J$3)))=0,"",INDIRECT(ADDRESS(ROW()*3-ROW($L$4)-ROW($F$4),COLUMN(J$3))))</f>
        <v>5.3400000000000003E-2</v>
      </c>
      <c r="T9" s="58" cm="1">
        <f t="array" aca="1" ref="T9" ca="1">IF(INDIRECT(ADDRESS(ROW()*3-ROW($L$4)-ROW($F$4)+1,COLUMN(G$3)))=0,"",INDIRECT(ADDRESS(ROW()*3-ROW($L$4)-ROW($F$4)+1,COLUMN(G$3))))</f>
        <v>4.0575000000000001</v>
      </c>
      <c r="U9" s="56" cm="1">
        <f t="array" aca="1" ref="U9" ca="1">IF(INDIRECT(ADDRESS(ROW()*3-ROW($L$4)-ROW($F$4)+1,COLUMN(H$3)))=0,"",INDIRECT(ADDRESS(ROW()*3-ROW($L$4)-ROW($F$4)+1,COLUMN(H$3))))</f>
        <v>2.0941000000000005</v>
      </c>
      <c r="V9" s="56" cm="1">
        <f t="array" aca="1" ref="V9" ca="1">IF(INDIRECT(ADDRESS(ROW()*3-ROW($L$4)-ROW($F$4)+1,COLUMN(I$3)))=0,"",INDIRECT(ADDRESS(ROW()*3-ROW($L$4)-ROW($F$4)+1,COLUMN(I$3))))</f>
        <v>1.909</v>
      </c>
      <c r="W9" s="57" cm="1">
        <f t="array" aca="1" ref="W9" ca="1">IF(INDIRECT(ADDRESS(ROW()*3-ROW($L$4)-ROW($F$4)+1,COLUMN(J$3)))=0,"",INDIRECT(ADDRESS(ROW()*3-ROW($L$4)-ROW($F$4)+1,COLUMN(J$3))))</f>
        <v>5.4399999999999997E-2</v>
      </c>
      <c r="X9" s="58" cm="1">
        <f t="array" aca="1" ref="X9" ca="1">IF(INDIRECT(ADDRESS(ROW()*3-ROW($L$4)-ROW($F$4),COLUMN(G$3)))=0,"",INDIRECT(ADDRESS(ROW()*3-ROW($L$4)-ROW($F$4)+2,COLUMN(G$3))))</f>
        <v>4.1429999999999998</v>
      </c>
      <c r="Y9" s="56" cm="1">
        <f t="array" aca="1" ref="Y9" ca="1">IF(INDIRECT(ADDRESS(ROW()*3-ROW($L$4)-ROW($F$4),COLUMN(H$3)))=0,"",INDIRECT(ADDRESS(ROW()*3-ROW($L$4)-ROW($F$4)+2,COLUMN(H$3))))</f>
        <v>2.1381999999999999</v>
      </c>
      <c r="Z9" s="56" cm="1">
        <f t="array" aca="1" ref="Z9" ca="1">IF(INDIRECT(ADDRESS(ROW()*3-ROW($L$4)-ROW($F$4),COLUMN(I$3)))=0,"",INDIRECT(ADDRESS(ROW()*3-ROW($L$4)-ROW($F$4)+2,COLUMN(I$3))))</f>
        <v>1.9493</v>
      </c>
      <c r="AA9" s="57" cm="1">
        <f t="array" aca="1" ref="AA9" ca="1">IF(INDIRECT(ADDRESS(ROW()*3-ROW($L$4)-ROW($F$4),COLUMN(J$3)))=0,"",INDIRECT(ADDRESS(ROW()*3-ROW($L$4)-ROW($F$4)+2,COLUMN(J$3))))</f>
        <v>5.5500000000000001E-2</v>
      </c>
    </row>
    <row r="10" spans="1:27" ht="15" thickBot="1">
      <c r="A10" s="3" t="s">
        <v>8</v>
      </c>
      <c r="B10" s="17">
        <v>2.3722000000000001E-4</v>
      </c>
      <c r="C10" s="226" t="s">
        <v>27</v>
      </c>
      <c r="D10" s="226" t="s">
        <v>28</v>
      </c>
      <c r="E10" s="223">
        <v>433.24</v>
      </c>
      <c r="F10" s="3" t="s">
        <v>8</v>
      </c>
      <c r="G10" s="177">
        <v>3.1606999999999998</v>
      </c>
      <c r="H10" s="178">
        <v>1.9204999999999999</v>
      </c>
      <c r="I10" s="178">
        <v>1.1731</v>
      </c>
      <c r="J10" s="178">
        <v>6.7100000000000007E-2</v>
      </c>
      <c r="K10" s="27"/>
      <c r="L10" s="67">
        <v>2019</v>
      </c>
      <c r="M10" s="10" t="s">
        <v>31</v>
      </c>
      <c r="N10" s="77" t="s">
        <v>32</v>
      </c>
      <c r="O10" s="54" cm="1">
        <f t="array" aca="1" ref="O10" ca="1">IF(INDIRECT(ADDRESS(ROW()*3-ROW($L$4)-ROW($F$4),COLUMN($E$2)))=0,"",INDIRECT(ADDRESS(ROW()*3-ROW($L$4)-ROW($F$4),COLUMN($E$2))))</f>
        <v>471.41</v>
      </c>
      <c r="P10" s="58" cm="1">
        <f t="array" aca="1" ref="P10" ca="1">IF(INDIRECT(ADDRESS(ROW()*3-ROW($L$4)-ROW($F$4),COLUMN(G$3)))=0,"",INDIRECT(ADDRESS(ROW()*3-ROW($L$4)-ROW($F$4),COLUMN(G$3))))</f>
        <v>4.0662000000000003</v>
      </c>
      <c r="Q10" s="56" cm="1">
        <f t="array" aca="1" ref="Q10" ca="1">IF(INDIRECT(ADDRESS(ROW()*3-ROW($L$4)-ROW($F$4),COLUMN(H$3)))=0,"",INDIRECT(ADDRESS(ROW()*3-ROW($L$4)-ROW($F$4),COLUMN(H$3))))</f>
        <v>2.3136000000000001</v>
      </c>
      <c r="R10" s="56" cm="1">
        <f t="array" aca="1" ref="R10" ca="1">IF(INDIRECT(ADDRESS(ROW()*3-ROW($L$4)-ROW($F$4),COLUMN(I$3)))=0,"",INDIRECT(ADDRESS(ROW()*3-ROW($L$4)-ROW($F$4),COLUMN(I$3))))</f>
        <v>1.629</v>
      </c>
      <c r="S10" s="57" cm="1">
        <f t="array" aca="1" ref="S10" ca="1">IF(INDIRECT(ADDRESS(ROW()*3-ROW($L$4)-ROW($F$4),COLUMN(J$3)))=0,"",INDIRECT(ADDRESS(ROW()*3-ROW($L$4)-ROW($F$4),COLUMN(J$3))))</f>
        <v>0.1236</v>
      </c>
      <c r="T10" s="58" cm="1">
        <f t="array" aca="1" ref="T10" ca="1">IF(INDIRECT(ADDRESS(ROW()*3-ROW($L$4)-ROW($F$4)+1,COLUMN(G$3)))=0,"",INDIRECT(ADDRESS(ROW()*3-ROW($L$4)-ROW($F$4)+1,COLUMN(G$3))))</f>
        <v>4.1406000000000001</v>
      </c>
      <c r="U10" s="56" cm="1">
        <f t="array" aca="1" ref="U10" ca="1">IF(INDIRECT(ADDRESS(ROW()*3-ROW($L$4)-ROW($F$4)+1,COLUMN(H$3)))=0,"",INDIRECT(ADDRESS(ROW()*3-ROW($L$4)-ROW($F$4)+1,COLUMN(H$3))))</f>
        <v>2.3558999999999997</v>
      </c>
      <c r="V10" s="56" cm="1">
        <f t="array" aca="1" ref="V10" ca="1">IF(INDIRECT(ADDRESS(ROW()*3-ROW($L$4)-ROW($F$4)+1,COLUMN(I$3)))=0,"",INDIRECT(ADDRESS(ROW()*3-ROW($L$4)-ROW($F$4)+1,COLUMN(I$3))))</f>
        <v>1.6588000000000001</v>
      </c>
      <c r="W10" s="57" cm="1">
        <f t="array" aca="1" ref="W10" ca="1">IF(INDIRECT(ADDRESS(ROW()*3-ROW($L$4)-ROW($F$4)+1,COLUMN(J$3)))=0,"",INDIRECT(ADDRESS(ROW()*3-ROW($L$4)-ROW($F$4)+1,COLUMN(J$3))))</f>
        <v>0.12590000000000001</v>
      </c>
      <c r="X10" s="58" cm="1">
        <f t="array" aca="1" ref="X10" ca="1">IF(INDIRECT(ADDRESS(ROW()*3-ROW($L$4)-ROW($F$4),COLUMN(G$3)))=0,"",INDIRECT(ADDRESS(ROW()*3-ROW($L$4)-ROW($F$4)+2,COLUMN(G$3))))</f>
        <v>4.2278000000000002</v>
      </c>
      <c r="Y10" s="56" cm="1">
        <f t="array" aca="1" ref="Y10" ca="1">IF(INDIRECT(ADDRESS(ROW()*3-ROW($L$4)-ROW($F$4),COLUMN(H$3)))=0,"",INDIRECT(ADDRESS(ROW()*3-ROW($L$4)-ROW($F$4)+2,COLUMN(H$3))))</f>
        <v>2.4056000000000006</v>
      </c>
      <c r="Z10" s="56" cm="1">
        <f t="array" aca="1" ref="Z10" ca="1">IF(INDIRECT(ADDRESS(ROW()*3-ROW($L$4)-ROW($F$4),COLUMN(I$3)))=0,"",INDIRECT(ADDRESS(ROW()*3-ROW($L$4)-ROW($F$4)+2,COLUMN(I$3))))</f>
        <v>1.6937</v>
      </c>
      <c r="AA10" s="57" cm="1">
        <f t="array" aca="1" ref="AA10" ca="1">IF(INDIRECT(ADDRESS(ROW()*3-ROW($L$4)-ROW($F$4),COLUMN(J$3)))=0,"",INDIRECT(ADDRESS(ROW()*3-ROW($L$4)-ROW($F$4)+2,COLUMN(J$3))))</f>
        <v>0.1285</v>
      </c>
    </row>
    <row r="11" spans="1:27" ht="15" thickBot="1">
      <c r="A11" s="3" t="s">
        <v>9</v>
      </c>
      <c r="B11" s="18">
        <v>2.4156000000000001E-4</v>
      </c>
      <c r="C11" s="227"/>
      <c r="D11" s="227"/>
      <c r="E11" s="224"/>
      <c r="F11" s="3" t="s">
        <v>9</v>
      </c>
      <c r="G11" s="177">
        <v>3.2185000000000001</v>
      </c>
      <c r="H11" s="178">
        <v>1.9556</v>
      </c>
      <c r="I11" s="178">
        <v>1.1944999999999999</v>
      </c>
      <c r="J11" s="178">
        <v>6.8400000000000002E-2</v>
      </c>
      <c r="K11" s="27"/>
      <c r="L11" s="67">
        <v>2019</v>
      </c>
      <c r="M11" s="10" t="s">
        <v>32</v>
      </c>
      <c r="N11" s="77" t="s">
        <v>33</v>
      </c>
      <c r="O11" s="54" cm="1">
        <f t="array" aca="1" ref="O11" ca="1">IF(INDIRECT(ADDRESS(ROW()*3-ROW($L$4)-ROW($F$4),COLUMN($E$2)))=0,"",INDIRECT(ADDRESS(ROW()*3-ROW($L$4)-ROW($F$4),COLUMN($E$2))))</f>
        <v>433.97</v>
      </c>
      <c r="P11" s="58" cm="1">
        <f t="array" aca="1" ref="P11" ca="1">IF(INDIRECT(ADDRESS(ROW()*3-ROW($L$4)-ROW($F$4),COLUMN(G$3)))=0,"",INDIRECT(ADDRESS(ROW()*3-ROW($L$4)-ROW($F$4),COLUMN(G$3))))</f>
        <v>3.0426000000000002</v>
      </c>
      <c r="Q11" s="56" cm="1">
        <f t="array" aca="1" ref="Q11" ca="1">IF(INDIRECT(ADDRESS(ROW()*3-ROW($L$4)-ROW($F$4),COLUMN(H$3)))=0,"",INDIRECT(ADDRESS(ROW()*3-ROW($L$4)-ROW($F$4),COLUMN(H$3))))</f>
        <v>1.9572000000000001</v>
      </c>
      <c r="R11" s="56" cm="1">
        <f t="array" aca="1" ref="R11" ca="1">IF(INDIRECT(ADDRESS(ROW()*3-ROW($L$4)-ROW($F$4),COLUMN(I$3)))=0,"",INDIRECT(ADDRESS(ROW()*3-ROW($L$4)-ROW($F$4),COLUMN(I$3))))</f>
        <v>0.96889999999999998</v>
      </c>
      <c r="S11" s="57" cm="1">
        <f t="array" aca="1" ref="S11" ca="1">IF(INDIRECT(ADDRESS(ROW()*3-ROW($L$4)-ROW($F$4),COLUMN(J$3)))=0,"",INDIRECT(ADDRESS(ROW()*3-ROW($L$4)-ROW($F$4),COLUMN(J$3))))</f>
        <v>0.11650000000000001</v>
      </c>
      <c r="T11" s="58" cm="1">
        <f t="array" aca="1" ref="T11" ca="1">IF(INDIRECT(ADDRESS(ROW()*3-ROW($L$4)-ROW($F$4)+1,COLUMN(G$3)))=0,"",INDIRECT(ADDRESS(ROW()*3-ROW($L$4)-ROW($F$4)+1,COLUMN(G$3))))</f>
        <v>3.1044999999999998</v>
      </c>
      <c r="U11" s="56" cm="1">
        <f t="array" aca="1" ref="U11" ca="1">IF(INDIRECT(ADDRESS(ROW()*3-ROW($L$4)-ROW($F$4)+1,COLUMN(H$3)))=0,"",INDIRECT(ADDRESS(ROW()*3-ROW($L$4)-ROW($F$4)+1,COLUMN(H$3))))</f>
        <v>1.9969999999999999</v>
      </c>
      <c r="V11" s="56" cm="1">
        <f t="array" aca="1" ref="V11" ca="1">IF(INDIRECT(ADDRESS(ROW()*3-ROW($L$4)-ROW($F$4)+1,COLUMN(I$3)))=0,"",INDIRECT(ADDRESS(ROW()*3-ROW($L$4)-ROW($F$4)+1,COLUMN(I$3))))</f>
        <v>0.98860000000000003</v>
      </c>
      <c r="W11" s="57" cm="1">
        <f t="array" aca="1" ref="W11" ca="1">IF(INDIRECT(ADDRESS(ROW()*3-ROW($L$4)-ROW($F$4)+1,COLUMN(J$3)))=0,"",INDIRECT(ADDRESS(ROW()*3-ROW($L$4)-ROW($F$4)+1,COLUMN(J$3))))</f>
        <v>0.11890000000000001</v>
      </c>
      <c r="X11" s="58" cm="1">
        <f t="array" aca="1" ref="X11" ca="1">IF(INDIRECT(ADDRESS(ROW()*3-ROW($L$4)-ROW($F$4),COLUMN(G$3)))=0,"",INDIRECT(ADDRESS(ROW()*3-ROW($L$4)-ROW($F$4)+2,COLUMN(G$3))))</f>
        <v>3.1775000000000002</v>
      </c>
      <c r="Y11" s="56" cm="1">
        <f t="array" aca="1" ref="Y11" ca="1">IF(INDIRECT(ADDRESS(ROW()*3-ROW($L$4)-ROW($F$4),COLUMN(H$3)))=0,"",INDIRECT(ADDRESS(ROW()*3-ROW($L$4)-ROW($F$4)+2,COLUMN(H$3))))</f>
        <v>2.044</v>
      </c>
      <c r="Z11" s="56" cm="1">
        <f t="array" aca="1" ref="Z11" ca="1">IF(INDIRECT(ADDRESS(ROW()*3-ROW($L$4)-ROW($F$4),COLUMN(I$3)))=0,"",INDIRECT(ADDRESS(ROW()*3-ROW($L$4)-ROW($F$4)+2,COLUMN(I$3))))</f>
        <v>1.0118</v>
      </c>
      <c r="AA11" s="57" cm="1">
        <f t="array" aca="1" ref="AA11" ca="1">IF(INDIRECT(ADDRESS(ROW()*3-ROW($L$4)-ROW($F$4),COLUMN(J$3)))=0,"",INDIRECT(ADDRESS(ROW()*3-ROW($L$4)-ROW($F$4)+2,COLUMN(J$3))))</f>
        <v>0.1217</v>
      </c>
    </row>
    <row r="12" spans="1:27" ht="15" thickBot="1">
      <c r="A12" s="3" t="s">
        <v>10</v>
      </c>
      <c r="B12" s="19">
        <v>2.4665000000000001E-4</v>
      </c>
      <c r="C12" s="228"/>
      <c r="D12" s="228"/>
      <c r="E12" s="225"/>
      <c r="F12" s="3" t="s">
        <v>10</v>
      </c>
      <c r="G12" s="177">
        <v>3.2864</v>
      </c>
      <c r="H12" s="178">
        <v>1.9968999999999999</v>
      </c>
      <c r="I12" s="178">
        <v>1.2197</v>
      </c>
      <c r="J12" s="178">
        <v>6.9800000000000001E-2</v>
      </c>
      <c r="K12" s="27"/>
      <c r="L12" s="67">
        <v>2019</v>
      </c>
      <c r="M12" s="10" t="s">
        <v>33</v>
      </c>
      <c r="N12" s="77" t="s">
        <v>34</v>
      </c>
      <c r="O12" s="54" cm="1">
        <f t="array" aca="1" ref="O12" ca="1">IF(INDIRECT(ADDRESS(ROW()*3-ROW($L$4)-ROW($F$4),COLUMN($E$2)))=0,"",INDIRECT(ADDRESS(ROW()*3-ROW($L$4)-ROW($F$4),COLUMN($E$2))))</f>
        <v>457.92</v>
      </c>
      <c r="P12" s="58" cm="1">
        <f t="array" aca="1" ref="P12" ca="1">IF(INDIRECT(ADDRESS(ROW()*3-ROW($L$4)-ROW($F$4),COLUMN(G$3)))=0,"",INDIRECT(ADDRESS(ROW()*3-ROW($L$4)-ROW($F$4),COLUMN(G$3))))</f>
        <v>3.5865</v>
      </c>
      <c r="Q12" s="56" cm="1">
        <f t="array" aca="1" ref="Q12" ca="1">IF(INDIRECT(ADDRESS(ROW()*3-ROW($L$4)-ROW($F$4),COLUMN(H$3)))=0,"",INDIRECT(ADDRESS(ROW()*3-ROW($L$4)-ROW($F$4),COLUMN(H$3))))</f>
        <v>2.3824000000000001</v>
      </c>
      <c r="R12" s="56" cm="1">
        <f t="array" aca="1" ref="R12" ca="1">IF(INDIRECT(ADDRESS(ROW()*3-ROW($L$4)-ROW($F$4),COLUMN(I$3)))=0,"",INDIRECT(ADDRESS(ROW()*3-ROW($L$4)-ROW($F$4),COLUMN(I$3))))</f>
        <v>1.0834999999999999</v>
      </c>
      <c r="S12" s="57" cm="1">
        <f t="array" aca="1" ref="S12" ca="1">IF(INDIRECT(ADDRESS(ROW()*3-ROW($L$4)-ROW($F$4),COLUMN(J$3)))=0,"",INDIRECT(ADDRESS(ROW()*3-ROW($L$4)-ROW($F$4),COLUMN(J$3))))</f>
        <v>0.1206</v>
      </c>
      <c r="T12" s="58" cm="1">
        <f t="array" aca="1" ref="T12" ca="1">IF(INDIRECT(ADDRESS(ROW()*3-ROW($L$4)-ROW($F$4)+1,COLUMN(G$3)))=0,"",INDIRECT(ADDRESS(ROW()*3-ROW($L$4)-ROW($F$4)+1,COLUMN(G$3))))</f>
        <v>3.6595</v>
      </c>
      <c r="U12" s="56" cm="1">
        <f t="array" aca="1" ref="U12" ca="1">IF(INDIRECT(ADDRESS(ROW()*3-ROW($L$4)-ROW($F$4)+1,COLUMN(H$3)))=0,"",INDIRECT(ADDRESS(ROW()*3-ROW($L$4)-ROW($F$4)+1,COLUMN(H$3))))</f>
        <v>2.4309000000000003</v>
      </c>
      <c r="V12" s="56" cm="1">
        <f t="array" aca="1" ref="V12" ca="1">IF(INDIRECT(ADDRESS(ROW()*3-ROW($L$4)-ROW($F$4)+1,COLUMN(I$3)))=0,"",INDIRECT(ADDRESS(ROW()*3-ROW($L$4)-ROW($F$4)+1,COLUMN(I$3))))</f>
        <v>1.1055999999999999</v>
      </c>
      <c r="W12" s="57" cm="1">
        <f t="array" aca="1" ref="W12" ca="1">IF(INDIRECT(ADDRESS(ROW()*3-ROW($L$4)-ROW($F$4)+1,COLUMN(J$3)))=0,"",INDIRECT(ADDRESS(ROW()*3-ROW($L$4)-ROW($F$4)+1,COLUMN(J$3))))</f>
        <v>0.123</v>
      </c>
      <c r="X12" s="58" cm="1">
        <f t="array" aca="1" ref="X12" ca="1">IF(INDIRECT(ADDRESS(ROW()*3-ROW($L$4)-ROW($F$4),COLUMN(G$3)))=0,"",INDIRECT(ADDRESS(ROW()*3-ROW($L$4)-ROW($F$4)+2,COLUMN(G$3))))</f>
        <v>3.7454999999999998</v>
      </c>
      <c r="Y12" s="56" cm="1">
        <f t="array" aca="1" ref="Y12" ca="1">IF(INDIRECT(ADDRESS(ROW()*3-ROW($L$4)-ROW($F$4),COLUMN(H$3)))=0,"",INDIRECT(ADDRESS(ROW()*3-ROW($L$4)-ROW($F$4)+2,COLUMN(H$3))))</f>
        <v>2.488</v>
      </c>
      <c r="Z12" s="56" cm="1">
        <f t="array" aca="1" ref="Z12" ca="1">IF(INDIRECT(ADDRESS(ROW()*3-ROW($L$4)-ROW($F$4),COLUMN(I$3)))=0,"",INDIRECT(ADDRESS(ROW()*3-ROW($L$4)-ROW($F$4)+2,COLUMN(I$3))))</f>
        <v>1.1315999999999999</v>
      </c>
      <c r="AA12" s="57" cm="1">
        <f t="array" aca="1" ref="AA12" ca="1">IF(INDIRECT(ADDRESS(ROW()*3-ROW($L$4)-ROW($F$4),COLUMN(J$3)))=0,"",INDIRECT(ADDRESS(ROW()*3-ROW($L$4)-ROW($F$4)+2,COLUMN(J$3))))</f>
        <v>0.12590000000000001</v>
      </c>
    </row>
    <row r="13" spans="1:27" ht="15" thickBot="1">
      <c r="A13" s="3" t="s">
        <v>8</v>
      </c>
      <c r="B13" s="17">
        <v>2.3722000000000001E-4</v>
      </c>
      <c r="C13" s="226" t="s">
        <v>28</v>
      </c>
      <c r="D13" s="226" t="s">
        <v>29</v>
      </c>
      <c r="E13" s="223">
        <v>420.39</v>
      </c>
      <c r="F13" s="3" t="s">
        <v>8</v>
      </c>
      <c r="G13" s="177">
        <v>2.8559000000000001</v>
      </c>
      <c r="H13" s="178">
        <v>1.3725000000000001</v>
      </c>
      <c r="I13" s="178">
        <v>1.4518</v>
      </c>
      <c r="J13" s="178">
        <v>3.1600000000000003E-2</v>
      </c>
      <c r="K13" s="27"/>
      <c r="L13" s="67">
        <v>2019</v>
      </c>
      <c r="M13" s="10" t="s">
        <v>34</v>
      </c>
      <c r="N13" s="77" t="s">
        <v>35</v>
      </c>
      <c r="O13" s="54" cm="1">
        <f t="array" aca="1" ref="O13" ca="1">IF(INDIRECT(ADDRESS(ROW()*3-ROW($L$4)-ROW($F$4),COLUMN($E$2)))=0,"",INDIRECT(ADDRESS(ROW()*3-ROW($L$4)-ROW($F$4),COLUMN($E$2))))</f>
        <v>479.4</v>
      </c>
      <c r="P13" s="58" cm="1">
        <f t="array" aca="1" ref="P13" ca="1">IF(INDIRECT(ADDRESS(ROW()*3-ROW($L$4)-ROW($F$4),COLUMN(G$3)))=0,"",INDIRECT(ADDRESS(ROW()*3-ROW($L$4)-ROW($F$4),COLUMN(G$3))))</f>
        <v>4.0743999999999998</v>
      </c>
      <c r="Q13" s="56" cm="1">
        <f t="array" aca="1" ref="Q13" ca="1">IF(INDIRECT(ADDRESS(ROW()*3-ROW($L$4)-ROW($F$4),COLUMN(H$3)))=0,"",INDIRECT(ADDRESS(ROW()*3-ROW($L$4)-ROW($F$4),COLUMN(H$3))))</f>
        <v>2.5737000000000001</v>
      </c>
      <c r="R13" s="56" cm="1">
        <f t="array" aca="1" ref="R13" ca="1">IF(INDIRECT(ADDRESS(ROW()*3-ROW($L$4)-ROW($F$4),COLUMN(I$3)))=0,"",INDIRECT(ADDRESS(ROW()*3-ROW($L$4)-ROW($F$4),COLUMN(I$3))))</f>
        <v>1.3831</v>
      </c>
      <c r="S13" s="57" cm="1">
        <f t="array" aca="1" ref="S13" ca="1">IF(INDIRECT(ADDRESS(ROW()*3-ROW($L$4)-ROW($F$4),COLUMN(J$3)))=0,"",INDIRECT(ADDRESS(ROW()*3-ROW($L$4)-ROW($F$4),COLUMN(J$3))))</f>
        <v>0.1176</v>
      </c>
      <c r="T13" s="58" cm="1">
        <f t="array" aca="1" ref="T13" ca="1">IF(INDIRECT(ADDRESS(ROW()*3-ROW($L$4)-ROW($F$4)+1,COLUMN(G$3)))=0,"",INDIRECT(ADDRESS(ROW()*3-ROW($L$4)-ROW($F$4)+1,COLUMN(G$3))))</f>
        <v>4.1571999999999996</v>
      </c>
      <c r="U13" s="56" cm="1">
        <f t="array" aca="1" ref="U13" ca="1">IF(INDIRECT(ADDRESS(ROW()*3-ROW($L$4)-ROW($F$4)+1,COLUMN(H$3)))=0,"",INDIRECT(ADDRESS(ROW()*3-ROW($L$4)-ROW($F$4)+1,COLUMN(H$3))))</f>
        <v>2.6259999999999994</v>
      </c>
      <c r="V13" s="56" cm="1">
        <f t="array" aca="1" ref="V13" ca="1">IF(INDIRECT(ADDRESS(ROW()*3-ROW($L$4)-ROW($F$4)+1,COLUMN(I$3)))=0,"",INDIRECT(ADDRESS(ROW()*3-ROW($L$4)-ROW($F$4)+1,COLUMN(I$3))))</f>
        <v>1.4112</v>
      </c>
      <c r="W13" s="57" cm="1">
        <f t="array" aca="1" ref="W13" ca="1">IF(INDIRECT(ADDRESS(ROW()*3-ROW($L$4)-ROW($F$4)+1,COLUMN(J$3)))=0,"",INDIRECT(ADDRESS(ROW()*3-ROW($L$4)-ROW($F$4)+1,COLUMN(J$3))))</f>
        <v>0.12</v>
      </c>
      <c r="X13" s="58" cm="1">
        <f t="array" aca="1" ref="X13" ca="1">IF(INDIRECT(ADDRESS(ROW()*3-ROW($L$4)-ROW($F$4),COLUMN(G$3)))=0,"",INDIRECT(ADDRESS(ROW()*3-ROW($L$4)-ROW($F$4)+2,COLUMN(G$3))))</f>
        <v>4.2549999999999999</v>
      </c>
      <c r="Y13" s="56" cm="1">
        <f t="array" aca="1" ref="Y13" ca="1">IF(INDIRECT(ADDRESS(ROW()*3-ROW($L$4)-ROW($F$4),COLUMN(H$3)))=0,"",INDIRECT(ADDRESS(ROW()*3-ROW($L$4)-ROW($F$4)+2,COLUMN(H$3))))</f>
        <v>2.6877</v>
      </c>
      <c r="Z13" s="56" cm="1">
        <f t="array" aca="1" ref="Z13" ca="1">IF(INDIRECT(ADDRESS(ROW()*3-ROW($L$4)-ROW($F$4),COLUMN(I$3)))=0,"",INDIRECT(ADDRESS(ROW()*3-ROW($L$4)-ROW($F$4)+2,COLUMN(I$3))))</f>
        <v>1.4443999999999999</v>
      </c>
      <c r="AA13" s="57" cm="1">
        <f t="array" aca="1" ref="AA13" ca="1">IF(INDIRECT(ADDRESS(ROW()*3-ROW($L$4)-ROW($F$4),COLUMN(J$3)))=0,"",INDIRECT(ADDRESS(ROW()*3-ROW($L$4)-ROW($F$4)+2,COLUMN(J$3))))</f>
        <v>0.1229</v>
      </c>
    </row>
    <row r="14" spans="1:27" ht="15" thickBot="1">
      <c r="A14" s="3" t="s">
        <v>9</v>
      </c>
      <c r="B14" s="18">
        <v>2.4156000000000001E-4</v>
      </c>
      <c r="C14" s="227"/>
      <c r="D14" s="227"/>
      <c r="E14" s="224"/>
      <c r="F14" s="3" t="s">
        <v>9</v>
      </c>
      <c r="G14" s="177">
        <v>2.9081000000000001</v>
      </c>
      <c r="H14" s="178">
        <v>1.3977000000000002</v>
      </c>
      <c r="I14" s="178">
        <v>1.4782999999999999</v>
      </c>
      <c r="J14" s="178">
        <v>3.2099999999999997E-2</v>
      </c>
      <c r="K14" s="27"/>
      <c r="L14" s="67">
        <v>2019</v>
      </c>
      <c r="M14" s="10" t="s">
        <v>35</v>
      </c>
      <c r="N14" s="77" t="s">
        <v>36</v>
      </c>
      <c r="O14" s="54" cm="1">
        <f t="array" aca="1" ref="O14" ca="1">IF(INDIRECT(ADDRESS(ROW()*3-ROW($L$4)-ROW($F$4),COLUMN($E$2)))=0,"",INDIRECT(ADDRESS(ROW()*3-ROW($L$4)-ROW($F$4),COLUMN($E$2))))</f>
        <v>497.16</v>
      </c>
      <c r="P14" s="58" cm="1">
        <f t="array" aca="1" ref="P14" ca="1">IF(INDIRECT(ADDRESS(ROW()*3-ROW($L$4)-ROW($F$4),COLUMN(G$3)))=0,"",INDIRECT(ADDRESS(ROW()*3-ROW($L$4)-ROW($F$4),COLUMN(G$3))))</f>
        <v>4.4776999999999996</v>
      </c>
      <c r="Q14" s="56" cm="1">
        <f t="array" aca="1" ref="Q14" ca="1">IF(INDIRECT(ADDRESS(ROW()*3-ROW($L$4)-ROW($F$4),COLUMN(H$3)))=0,"",INDIRECT(ADDRESS(ROW()*3-ROW($L$4)-ROW($F$4),COLUMN(H$3))))</f>
        <v>2.5287999999999995</v>
      </c>
      <c r="R14" s="56" cm="1">
        <f t="array" aca="1" ref="R14" ca="1">IF(INDIRECT(ADDRESS(ROW()*3-ROW($L$4)-ROW($F$4),COLUMN(I$3)))=0,"",INDIRECT(ADDRESS(ROW()*3-ROW($L$4)-ROW($F$4),COLUMN(I$3))))</f>
        <v>1.8169</v>
      </c>
      <c r="S14" s="57" cm="1">
        <f t="array" aca="1" ref="S14" ca="1">IF(INDIRECT(ADDRESS(ROW()*3-ROW($L$4)-ROW($F$4),COLUMN(J$3)))=0,"",INDIRECT(ADDRESS(ROW()*3-ROW($L$4)-ROW($F$4),COLUMN(J$3))))</f>
        <v>0.13200000000000001</v>
      </c>
      <c r="T14" s="58" cm="1">
        <f t="array" aca="1" ref="T14" ca="1">IF(INDIRECT(ADDRESS(ROW()*3-ROW($L$4)-ROW($F$4)+1,COLUMN(G$3)))=0,"",INDIRECT(ADDRESS(ROW()*3-ROW($L$4)-ROW($F$4)+1,COLUMN(G$3))))</f>
        <v>4.5688000000000004</v>
      </c>
      <c r="U14" s="56" cm="1">
        <f t="array" aca="1" ref="U14" ca="1">IF(INDIRECT(ADDRESS(ROW()*3-ROW($L$4)-ROW($F$4)+1,COLUMN(H$3)))=0,"",INDIRECT(ADDRESS(ROW()*3-ROW($L$4)-ROW($F$4)+1,COLUMN(H$3))))</f>
        <v>2.5804000000000009</v>
      </c>
      <c r="V14" s="56" cm="1">
        <f t="array" aca="1" ref="V14" ca="1">IF(INDIRECT(ADDRESS(ROW()*3-ROW($L$4)-ROW($F$4)+1,COLUMN(I$3)))=0,"",INDIRECT(ADDRESS(ROW()*3-ROW($L$4)-ROW($F$4)+1,COLUMN(I$3))))</f>
        <v>1.8537999999999999</v>
      </c>
      <c r="W14" s="57" cm="1">
        <f t="array" aca="1" ref="W14" ca="1">IF(INDIRECT(ADDRESS(ROW()*3-ROW($L$4)-ROW($F$4)+1,COLUMN(J$3)))=0,"",INDIRECT(ADDRESS(ROW()*3-ROW($L$4)-ROW($F$4)+1,COLUMN(J$3))))</f>
        <v>0.1346</v>
      </c>
      <c r="X14" s="58" cm="1">
        <f t="array" aca="1" ref="X14" ca="1">IF(INDIRECT(ADDRESS(ROW()*3-ROW($L$4)-ROW($F$4),COLUMN(G$3)))=0,"",INDIRECT(ADDRESS(ROW()*3-ROW($L$4)-ROW($F$4)+2,COLUMN(G$3))))</f>
        <v>4.6761999999999997</v>
      </c>
      <c r="Y14" s="56" cm="1">
        <f t="array" aca="1" ref="Y14" ca="1">IF(INDIRECT(ADDRESS(ROW()*3-ROW($L$4)-ROW($F$4),COLUMN(H$3)))=0,"",INDIRECT(ADDRESS(ROW()*3-ROW($L$4)-ROW($F$4)+2,COLUMN(H$3))))</f>
        <v>2.6409999999999996</v>
      </c>
      <c r="Z14" s="56" cm="1">
        <f t="array" aca="1" ref="Z14" ca="1">IF(INDIRECT(ADDRESS(ROW()*3-ROW($L$4)-ROW($F$4),COLUMN(I$3)))=0,"",INDIRECT(ADDRESS(ROW()*3-ROW($L$4)-ROW($F$4)+2,COLUMN(I$3))))</f>
        <v>1.8974</v>
      </c>
      <c r="AA14" s="57" cm="1">
        <f t="array" aca="1" ref="AA14" ca="1">IF(INDIRECT(ADDRESS(ROW()*3-ROW($L$4)-ROW($F$4),COLUMN(J$3)))=0,"",INDIRECT(ADDRESS(ROW()*3-ROW($L$4)-ROW($F$4)+2,COLUMN(J$3))))</f>
        <v>0.13780000000000001</v>
      </c>
    </row>
    <row r="15" spans="1:27" ht="15" thickBot="1">
      <c r="A15" s="3" t="s">
        <v>10</v>
      </c>
      <c r="B15" s="19">
        <v>2.4665000000000001E-4</v>
      </c>
      <c r="C15" s="228"/>
      <c r="D15" s="228"/>
      <c r="E15" s="225"/>
      <c r="F15" s="3" t="s">
        <v>10</v>
      </c>
      <c r="G15" s="177">
        <v>2.9693999999999998</v>
      </c>
      <c r="H15" s="178">
        <v>1.4270999999999998</v>
      </c>
      <c r="I15" s="178">
        <v>1.5095000000000001</v>
      </c>
      <c r="J15" s="178">
        <v>3.2800000000000003E-2</v>
      </c>
      <c r="K15" s="27"/>
      <c r="L15" s="67">
        <v>2019</v>
      </c>
      <c r="M15" s="10" t="s">
        <v>36</v>
      </c>
      <c r="N15" s="77" t="s">
        <v>37</v>
      </c>
      <c r="O15" s="54" cm="1">
        <f t="array" aca="1" ref="O15" ca="1">IF(INDIRECT(ADDRESS(ROW()*3-ROW($L$4)-ROW($F$4),COLUMN($E$2)))=0,"",INDIRECT(ADDRESS(ROW()*3-ROW($L$4)-ROW($F$4),COLUMN($E$2))))</f>
        <v>485.64</v>
      </c>
      <c r="P15" s="58" cm="1">
        <f t="array" aca="1" ref="P15" ca="1">IF(INDIRECT(ADDRESS(ROW()*3-ROW($L$4)-ROW($F$4),COLUMN(G$3)))=0,"",INDIRECT(ADDRESS(ROW()*3-ROW($L$4)-ROW($F$4),COLUMN(G$3))))</f>
        <v>4.2161</v>
      </c>
      <c r="Q15" s="56" cm="1">
        <f t="array" aca="1" ref="Q15" ca="1">IF(INDIRECT(ADDRESS(ROW()*3-ROW($L$4)-ROW($F$4),COLUMN(H$3)))=0,"",INDIRECT(ADDRESS(ROW()*3-ROW($L$4)-ROW($F$4),COLUMN(H$3))))</f>
        <v>2.0779000000000001</v>
      </c>
      <c r="R15" s="56" cm="1">
        <f t="array" aca="1" ref="R15" ca="1">IF(INDIRECT(ADDRESS(ROW()*3-ROW($L$4)-ROW($F$4),COLUMN(I$3)))=0,"",INDIRECT(ADDRESS(ROW()*3-ROW($L$4)-ROW($F$4),COLUMN(I$3))))</f>
        <v>2.0518999999999998</v>
      </c>
      <c r="S15" s="57" cm="1">
        <f t="array" aca="1" ref="S15" ca="1">IF(INDIRECT(ADDRESS(ROW()*3-ROW($L$4)-ROW($F$4),COLUMN(J$3)))=0,"",INDIRECT(ADDRESS(ROW()*3-ROW($L$4)-ROW($F$4),COLUMN(J$3))))</f>
        <v>8.6300000000000002E-2</v>
      </c>
      <c r="T15" s="58" cm="1">
        <f t="array" aca="1" ref="T15" ca="1">IF(INDIRECT(ADDRESS(ROW()*3-ROW($L$4)-ROW($F$4)+1,COLUMN(G$3)))=0,"",INDIRECT(ADDRESS(ROW()*3-ROW($L$4)-ROW($F$4)+1,COLUMN(G$3))))</f>
        <v>4.3018000000000001</v>
      </c>
      <c r="U15" s="56" cm="1">
        <f t="array" aca="1" ref="U15" ca="1">IF(INDIRECT(ADDRESS(ROW()*3-ROW($L$4)-ROW($F$4)+1,COLUMN(H$3)))=0,"",INDIRECT(ADDRESS(ROW()*3-ROW($L$4)-ROW($F$4)+1,COLUMN(H$3))))</f>
        <v>2.12</v>
      </c>
      <c r="V15" s="56" cm="1">
        <f t="array" aca="1" ref="V15" ca="1">IF(INDIRECT(ADDRESS(ROW()*3-ROW($L$4)-ROW($F$4)+1,COLUMN(I$3)))=0,"",INDIRECT(ADDRESS(ROW()*3-ROW($L$4)-ROW($F$4)+1,COLUMN(I$3))))</f>
        <v>2.0937000000000001</v>
      </c>
      <c r="W15" s="57" cm="1">
        <f t="array" aca="1" ref="W15" ca="1">IF(INDIRECT(ADDRESS(ROW()*3-ROW($L$4)-ROW($F$4)+1,COLUMN(J$3)))=0,"",INDIRECT(ADDRESS(ROW()*3-ROW($L$4)-ROW($F$4)+1,COLUMN(J$3))))</f>
        <v>8.8099999999999998E-2</v>
      </c>
      <c r="X15" s="58" cm="1">
        <f t="array" aca="1" ref="X15" ca="1">IF(INDIRECT(ADDRESS(ROW()*3-ROW($L$4)-ROW($F$4),COLUMN(G$3)))=0,"",INDIRECT(ADDRESS(ROW()*3-ROW($L$4)-ROW($F$4)+2,COLUMN(G$3))))</f>
        <v>4.4029999999999996</v>
      </c>
      <c r="Y15" s="56" cm="1">
        <f t="array" aca="1" ref="Y15" ca="1">IF(INDIRECT(ADDRESS(ROW()*3-ROW($L$4)-ROW($F$4),COLUMN(H$3)))=0,"",INDIRECT(ADDRESS(ROW()*3-ROW($L$4)-ROW($F$4)+2,COLUMN(H$3))))</f>
        <v>2.1699999999999995</v>
      </c>
      <c r="Z15" s="56" cm="1">
        <f t="array" aca="1" ref="Z15" ca="1">IF(INDIRECT(ADDRESS(ROW()*3-ROW($L$4)-ROW($F$4),COLUMN(I$3)))=0,"",INDIRECT(ADDRESS(ROW()*3-ROW($L$4)-ROW($F$4)+2,COLUMN(I$3))))</f>
        <v>2.1429</v>
      </c>
      <c r="AA15" s="57" cm="1">
        <f t="array" aca="1" ref="AA15" ca="1">IF(INDIRECT(ADDRESS(ROW()*3-ROW($L$4)-ROW($F$4),COLUMN(J$3)))=0,"",INDIRECT(ADDRESS(ROW()*3-ROW($L$4)-ROW($F$4)+2,COLUMN(J$3))))</f>
        <v>9.01E-2</v>
      </c>
    </row>
    <row r="16" spans="1:27" ht="15" thickBot="1">
      <c r="A16" s="3" t="s">
        <v>8</v>
      </c>
      <c r="B16" s="17">
        <v>2.3722000000000001E-4</v>
      </c>
      <c r="C16" s="226" t="s">
        <v>29</v>
      </c>
      <c r="D16" s="226" t="s">
        <v>30</v>
      </c>
      <c r="E16" s="223">
        <v>429.6</v>
      </c>
      <c r="F16" s="3" t="s">
        <v>8</v>
      </c>
      <c r="G16" s="177">
        <v>3.0743999999999998</v>
      </c>
      <c r="H16" s="178">
        <v>1.4251999999999998</v>
      </c>
      <c r="I16" s="178">
        <v>1.6143000000000001</v>
      </c>
      <c r="J16" s="178">
        <v>3.49E-2</v>
      </c>
      <c r="K16" s="27"/>
      <c r="L16" s="68">
        <v>2019</v>
      </c>
      <c r="M16" s="11" t="s">
        <v>37</v>
      </c>
      <c r="N16" s="78" t="s">
        <v>26</v>
      </c>
      <c r="O16" s="59" cm="1">
        <f t="array" aca="1" ref="O16" ca="1">IF(INDIRECT(ADDRESS(ROW()*3-ROW($L$4)-ROW($F$4),COLUMN($E$2)))=0,"",INDIRECT(ADDRESS(ROW()*3-ROW($L$4)-ROW($F$4),COLUMN($E$2))))</f>
        <v>487.54</v>
      </c>
      <c r="P16" s="63" cm="1">
        <f t="array" aca="1" ref="P16" ca="1">IF(INDIRECT(ADDRESS(ROW()*3-ROW($L$4)-ROW($F$4),COLUMN(G$3)))=0,"",INDIRECT(ADDRESS(ROW()*3-ROW($L$4)-ROW($F$4),COLUMN(G$3))))</f>
        <v>4.2591999999999999</v>
      </c>
      <c r="Q16" s="61" cm="1">
        <f t="array" aca="1" ref="Q16" ca="1">IF(INDIRECT(ADDRESS(ROW()*3-ROW($L$4)-ROW($F$4),COLUMN(H$3)))=0,"",INDIRECT(ADDRESS(ROW()*3-ROW($L$4)-ROW($F$4),COLUMN(H$3))))</f>
        <v>2.1217999999999999</v>
      </c>
      <c r="R16" s="61" cm="1">
        <f t="array" aca="1" ref="R16" ca="1">IF(INDIRECT(ADDRESS(ROW()*3-ROW($L$4)-ROW($F$4),COLUMN(I$3)))=0,"",INDIRECT(ADDRESS(ROW()*3-ROW($L$4)-ROW($F$4),COLUMN(I$3))))</f>
        <v>2.0531000000000001</v>
      </c>
      <c r="S16" s="62" cm="1">
        <f t="array" aca="1" ref="S16" ca="1">IF(INDIRECT(ADDRESS(ROW()*3-ROW($L$4)-ROW($F$4),COLUMN(J$3)))=0,"",INDIRECT(ADDRESS(ROW()*3-ROW($L$4)-ROW($F$4),COLUMN(J$3))))</f>
        <v>8.43E-2</v>
      </c>
      <c r="T16" s="63" cm="1">
        <f t="array" aca="1" ref="T16" ca="1">IF(INDIRECT(ADDRESS(ROW()*3-ROW($L$4)-ROW($F$4)+1,COLUMN(G$3)))=0,"",INDIRECT(ADDRESS(ROW()*3-ROW($L$4)-ROW($F$4)+1,COLUMN(G$3))))</f>
        <v>4.3459000000000003</v>
      </c>
      <c r="U16" s="61" cm="1">
        <f t="array" aca="1" ref="U16" ca="1">IF(INDIRECT(ADDRESS(ROW()*3-ROW($L$4)-ROW($F$4)+1,COLUMN(H$3)))=0,"",INDIRECT(ADDRESS(ROW()*3-ROW($L$4)-ROW($F$4)+1,COLUMN(H$3))))</f>
        <v>2.1651000000000002</v>
      </c>
      <c r="V16" s="61" cm="1">
        <f t="array" aca="1" ref="V16" ca="1">IF(INDIRECT(ADDRESS(ROW()*3-ROW($L$4)-ROW($F$4)+1,COLUMN(I$3)))=0,"",INDIRECT(ADDRESS(ROW()*3-ROW($L$4)-ROW($F$4)+1,COLUMN(I$3))))</f>
        <v>2.0948000000000002</v>
      </c>
      <c r="W16" s="62" cm="1">
        <f t="array" aca="1" ref="W16" ca="1">IF(INDIRECT(ADDRESS(ROW()*3-ROW($L$4)-ROW($F$4)+1,COLUMN(J$3)))=0,"",INDIRECT(ADDRESS(ROW()*3-ROW($L$4)-ROW($F$4)+1,COLUMN(J$3))))</f>
        <v>8.5999999999999993E-2</v>
      </c>
      <c r="X16" s="63" cm="1">
        <f t="array" aca="1" ref="X16" ca="1">IF(INDIRECT(ADDRESS(ROW()*3-ROW($L$4)-ROW($F$4),COLUMN(G$3)))=0,"",INDIRECT(ADDRESS(ROW()*3-ROW($L$4)-ROW($F$4)+2,COLUMN(G$3))))</f>
        <v>4.4481000000000002</v>
      </c>
      <c r="Y16" s="61" cm="1">
        <f t="array" aca="1" ref="Y16" ca="1">IF(INDIRECT(ADDRESS(ROW()*3-ROW($L$4)-ROW($F$4),COLUMN(H$3)))=0,"",INDIRECT(ADDRESS(ROW()*3-ROW($L$4)-ROW($F$4)+2,COLUMN(H$3))))</f>
        <v>2.2160000000000002</v>
      </c>
      <c r="Z16" s="61" cm="1">
        <f t="array" aca="1" ref="Z16" ca="1">IF(INDIRECT(ADDRESS(ROW()*3-ROW($L$4)-ROW($F$4),COLUMN(I$3)))=0,"",INDIRECT(ADDRESS(ROW()*3-ROW($L$4)-ROW($F$4)+2,COLUMN(I$3))))</f>
        <v>2.1440999999999999</v>
      </c>
      <c r="AA16" s="62" cm="1">
        <f t="array" aca="1" ref="AA16" ca="1">IF(INDIRECT(ADDRESS(ROW()*3-ROW($L$4)-ROW($F$4),COLUMN(J$3)))=0,"",INDIRECT(ADDRESS(ROW()*3-ROW($L$4)-ROW($F$4)+2,COLUMN(J$3))))</f>
        <v>8.7999999999999995E-2</v>
      </c>
    </row>
    <row r="17" spans="1:21" ht="15" thickBot="1">
      <c r="A17" s="3" t="s">
        <v>9</v>
      </c>
      <c r="B17" s="18">
        <v>2.4156000000000001E-4</v>
      </c>
      <c r="C17" s="227"/>
      <c r="D17" s="227"/>
      <c r="E17" s="224"/>
      <c r="F17" s="3" t="s">
        <v>9</v>
      </c>
      <c r="G17" s="177">
        <v>3.1305999999999998</v>
      </c>
      <c r="H17" s="178">
        <v>1.4512999999999998</v>
      </c>
      <c r="I17" s="178">
        <v>1.6437999999999999</v>
      </c>
      <c r="J17" s="178">
        <v>3.5499999999999997E-2</v>
      </c>
      <c r="K17" s="27"/>
    </row>
    <row r="18" spans="1:21" ht="16" thickBot="1">
      <c r="A18" s="3" t="s">
        <v>10</v>
      </c>
      <c r="B18" s="19">
        <v>2.4665000000000001E-4</v>
      </c>
      <c r="C18" s="228"/>
      <c r="D18" s="228"/>
      <c r="E18" s="225"/>
      <c r="F18" s="3" t="s">
        <v>10</v>
      </c>
      <c r="G18" s="177">
        <v>3.1966000000000001</v>
      </c>
      <c r="H18" s="178">
        <v>1.4818</v>
      </c>
      <c r="I18" s="178">
        <v>1.6785000000000001</v>
      </c>
      <c r="J18" s="178">
        <v>3.6299999999999999E-2</v>
      </c>
      <c r="K18" s="27"/>
      <c r="L18" s="12" t="str">
        <f>"Fuel Price Adjustment " &amp; L4 &amp; " - High Voltage  (c/kWh)"</f>
        <v>Fuel Price Adjustment 2019 - High Voltage  (c/kWh)</v>
      </c>
      <c r="U18" s="12" t="str">
        <f>"Fuel Price Adjustment " &amp; L4 &amp; " - Low Voltage  (c/kWh)"</f>
        <v>Fuel Price Adjustment 2019 - Low Voltage  (c/kWh)</v>
      </c>
    </row>
    <row r="19" spans="1:21" ht="15" thickBot="1">
      <c r="A19" s="3" t="s">
        <v>8</v>
      </c>
      <c r="B19" s="17">
        <v>2.3722000000000001E-4</v>
      </c>
      <c r="C19" s="226" t="s">
        <v>30</v>
      </c>
      <c r="D19" s="226" t="s">
        <v>31</v>
      </c>
      <c r="E19" s="223">
        <v>467.97</v>
      </c>
      <c r="F19" s="3" t="s">
        <v>8</v>
      </c>
      <c r="G19" s="177">
        <v>3.9845999999999999</v>
      </c>
      <c r="H19" s="178">
        <v>2.0564999999999998</v>
      </c>
      <c r="I19" s="178">
        <v>1.8747</v>
      </c>
      <c r="J19" s="178">
        <v>5.3400000000000003E-2</v>
      </c>
      <c r="K19" s="27"/>
    </row>
    <row r="20" spans="1:21" ht="15" thickBot="1">
      <c r="A20" s="3" t="s">
        <v>9</v>
      </c>
      <c r="B20" s="18">
        <v>2.4156000000000001E-4</v>
      </c>
      <c r="C20" s="227"/>
      <c r="D20" s="227"/>
      <c r="E20" s="224"/>
      <c r="F20" s="3" t="s">
        <v>9</v>
      </c>
      <c r="G20" s="177">
        <v>4.0575000000000001</v>
      </c>
      <c r="H20" s="178">
        <v>2.0941000000000005</v>
      </c>
      <c r="I20" s="178">
        <v>1.909</v>
      </c>
      <c r="J20" s="178">
        <v>5.4399999999999997E-2</v>
      </c>
      <c r="K20" s="27"/>
    </row>
    <row r="21" spans="1:21" ht="15" thickBot="1">
      <c r="A21" s="3" t="s">
        <v>10</v>
      </c>
      <c r="B21" s="19">
        <v>2.4665000000000001E-4</v>
      </c>
      <c r="C21" s="228"/>
      <c r="D21" s="228"/>
      <c r="E21" s="225"/>
      <c r="F21" s="3" t="s">
        <v>10</v>
      </c>
      <c r="G21" s="177">
        <v>4.1429999999999998</v>
      </c>
      <c r="H21" s="178">
        <v>2.1381999999999999</v>
      </c>
      <c r="I21" s="178">
        <v>1.9493</v>
      </c>
      <c r="J21" s="178">
        <v>5.5500000000000001E-2</v>
      </c>
      <c r="K21" s="27"/>
    </row>
    <row r="22" spans="1:21" ht="15" thickBot="1">
      <c r="A22" s="3" t="s">
        <v>8</v>
      </c>
      <c r="B22" s="17">
        <v>2.3722000000000001E-4</v>
      </c>
      <c r="C22" s="226" t="s">
        <v>31</v>
      </c>
      <c r="D22" s="226" t="s">
        <v>32</v>
      </c>
      <c r="E22" s="223">
        <v>471.41</v>
      </c>
      <c r="F22" s="3" t="s">
        <v>8</v>
      </c>
      <c r="G22" s="177">
        <v>4.0662000000000003</v>
      </c>
      <c r="H22" s="178">
        <v>2.3136000000000001</v>
      </c>
      <c r="I22" s="178">
        <v>1.629</v>
      </c>
      <c r="J22" s="178">
        <v>0.1236</v>
      </c>
      <c r="K22" s="27"/>
    </row>
    <row r="23" spans="1:21" ht="15" thickBot="1">
      <c r="A23" s="3" t="s">
        <v>9</v>
      </c>
      <c r="B23" s="18">
        <v>2.4156000000000001E-4</v>
      </c>
      <c r="C23" s="227"/>
      <c r="D23" s="227"/>
      <c r="E23" s="224"/>
      <c r="F23" s="3" t="s">
        <v>9</v>
      </c>
      <c r="G23" s="177">
        <v>4.1406000000000001</v>
      </c>
      <c r="H23" s="178">
        <v>2.3558999999999997</v>
      </c>
      <c r="I23" s="178">
        <v>1.6588000000000001</v>
      </c>
      <c r="J23" s="178">
        <v>0.12590000000000001</v>
      </c>
      <c r="K23" s="27"/>
    </row>
    <row r="24" spans="1:21" ht="15" thickBot="1">
      <c r="A24" s="3" t="s">
        <v>10</v>
      </c>
      <c r="B24" s="19">
        <v>2.4665000000000001E-4</v>
      </c>
      <c r="C24" s="228"/>
      <c r="D24" s="228"/>
      <c r="E24" s="225"/>
      <c r="F24" s="3" t="s">
        <v>10</v>
      </c>
      <c r="G24" s="177">
        <v>4.2278000000000002</v>
      </c>
      <c r="H24" s="178">
        <v>2.4056000000000006</v>
      </c>
      <c r="I24" s="178">
        <v>1.6937</v>
      </c>
      <c r="J24" s="178">
        <v>0.1285</v>
      </c>
      <c r="K24" s="27"/>
    </row>
    <row r="25" spans="1:21" ht="15" thickBot="1">
      <c r="A25" s="3" t="s">
        <v>8</v>
      </c>
      <c r="B25" s="20">
        <v>2.2711000000000001E-4</v>
      </c>
      <c r="C25" s="226" t="s">
        <v>32</v>
      </c>
      <c r="D25" s="226" t="s">
        <v>33</v>
      </c>
      <c r="E25" s="223">
        <v>433.97</v>
      </c>
      <c r="F25" s="3" t="s">
        <v>8</v>
      </c>
      <c r="G25" s="177">
        <v>3.0426000000000002</v>
      </c>
      <c r="H25" s="178">
        <v>1.9572000000000001</v>
      </c>
      <c r="I25" s="178">
        <v>0.96889999999999998</v>
      </c>
      <c r="J25" s="178">
        <v>0.11650000000000001</v>
      </c>
      <c r="K25" s="27"/>
    </row>
    <row r="26" spans="1:21" ht="15" thickBot="1">
      <c r="A26" s="3" t="s">
        <v>9</v>
      </c>
      <c r="B26" s="21">
        <v>2.3173000000000001E-4</v>
      </c>
      <c r="C26" s="227"/>
      <c r="D26" s="227"/>
      <c r="E26" s="224"/>
      <c r="F26" s="3" t="s">
        <v>9</v>
      </c>
      <c r="G26" s="177">
        <v>3.1044999999999998</v>
      </c>
      <c r="H26" s="178">
        <v>1.9969999999999999</v>
      </c>
      <c r="I26" s="178">
        <v>0.98860000000000003</v>
      </c>
      <c r="J26" s="178">
        <v>0.11890000000000001</v>
      </c>
      <c r="K26" s="27"/>
    </row>
    <row r="27" spans="1:21" ht="15" thickBot="1">
      <c r="A27" s="3" t="s">
        <v>10</v>
      </c>
      <c r="B27" s="22">
        <v>2.3718E-4</v>
      </c>
      <c r="C27" s="228"/>
      <c r="D27" s="228"/>
      <c r="E27" s="225"/>
      <c r="F27" s="3" t="s">
        <v>10</v>
      </c>
      <c r="G27" s="177">
        <v>3.1775000000000002</v>
      </c>
      <c r="H27" s="178">
        <v>2.044</v>
      </c>
      <c r="I27" s="178">
        <v>1.0118</v>
      </c>
      <c r="J27" s="178">
        <v>0.1217</v>
      </c>
      <c r="K27" s="27"/>
    </row>
    <row r="28" spans="1:21" ht="15" thickBot="1">
      <c r="A28" s="3" t="s">
        <v>8</v>
      </c>
      <c r="B28" s="20">
        <v>2.2711000000000001E-4</v>
      </c>
      <c r="C28" s="226" t="s">
        <v>33</v>
      </c>
      <c r="D28" s="226" t="s">
        <v>34</v>
      </c>
      <c r="E28" s="223">
        <v>457.92</v>
      </c>
      <c r="F28" s="3" t="s">
        <v>8</v>
      </c>
      <c r="G28" s="177">
        <v>3.5865</v>
      </c>
      <c r="H28" s="178">
        <v>2.3824000000000001</v>
      </c>
      <c r="I28" s="178">
        <v>1.0834999999999999</v>
      </c>
      <c r="J28" s="178">
        <v>0.1206</v>
      </c>
      <c r="K28" s="27"/>
    </row>
    <row r="29" spans="1:21" ht="15" thickBot="1">
      <c r="A29" s="3" t="s">
        <v>9</v>
      </c>
      <c r="B29" s="21">
        <v>2.3173000000000001E-4</v>
      </c>
      <c r="C29" s="227"/>
      <c r="D29" s="227"/>
      <c r="E29" s="224"/>
      <c r="F29" s="3" t="s">
        <v>9</v>
      </c>
      <c r="G29" s="177">
        <v>3.6595</v>
      </c>
      <c r="H29" s="178">
        <v>2.4309000000000003</v>
      </c>
      <c r="I29" s="178">
        <v>1.1055999999999999</v>
      </c>
      <c r="J29" s="178">
        <v>0.123</v>
      </c>
      <c r="K29" s="27"/>
    </row>
    <row r="30" spans="1:21" ht="15" thickBot="1">
      <c r="A30" s="3" t="s">
        <v>10</v>
      </c>
      <c r="B30" s="22">
        <v>2.3718E-4</v>
      </c>
      <c r="C30" s="228"/>
      <c r="D30" s="228"/>
      <c r="E30" s="225"/>
      <c r="F30" s="3" t="s">
        <v>10</v>
      </c>
      <c r="G30" s="177">
        <v>3.7454999999999998</v>
      </c>
      <c r="H30" s="178">
        <v>2.488</v>
      </c>
      <c r="I30" s="178">
        <v>1.1315999999999999</v>
      </c>
      <c r="J30" s="178">
        <v>0.12590000000000001</v>
      </c>
      <c r="K30" s="27"/>
    </row>
    <row r="31" spans="1:21" ht="15" thickBot="1">
      <c r="A31" s="3" t="s">
        <v>8</v>
      </c>
      <c r="B31" s="20">
        <v>2.2711000000000001E-4</v>
      </c>
      <c r="C31" s="226" t="s">
        <v>34</v>
      </c>
      <c r="D31" s="226" t="s">
        <v>35</v>
      </c>
      <c r="E31" s="223">
        <v>479.4</v>
      </c>
      <c r="F31" s="3" t="s">
        <v>8</v>
      </c>
      <c r="G31" s="177">
        <v>4.0743999999999998</v>
      </c>
      <c r="H31" s="178">
        <v>2.5737000000000001</v>
      </c>
      <c r="I31" s="178">
        <v>1.3831</v>
      </c>
      <c r="J31" s="178">
        <v>0.1176</v>
      </c>
      <c r="K31" s="27"/>
    </row>
    <row r="32" spans="1:21" ht="15" thickBot="1">
      <c r="A32" s="3" t="s">
        <v>9</v>
      </c>
      <c r="B32" s="21">
        <v>2.3173000000000001E-4</v>
      </c>
      <c r="C32" s="227"/>
      <c r="D32" s="227"/>
      <c r="E32" s="224"/>
      <c r="F32" s="3" t="s">
        <v>9</v>
      </c>
      <c r="G32" s="177">
        <v>4.1571999999999996</v>
      </c>
      <c r="H32" s="178">
        <v>2.6259999999999994</v>
      </c>
      <c r="I32" s="178">
        <v>1.4112</v>
      </c>
      <c r="J32" s="178">
        <v>0.12</v>
      </c>
      <c r="K32" s="27"/>
    </row>
    <row r="33" spans="1:11" ht="15" thickBot="1">
      <c r="A33" s="3" t="s">
        <v>10</v>
      </c>
      <c r="B33" s="22">
        <v>2.3718E-4</v>
      </c>
      <c r="C33" s="228"/>
      <c r="D33" s="228"/>
      <c r="E33" s="225"/>
      <c r="F33" s="3" t="s">
        <v>10</v>
      </c>
      <c r="G33" s="177">
        <v>4.2549999999999999</v>
      </c>
      <c r="H33" s="178">
        <v>2.6877</v>
      </c>
      <c r="I33" s="178">
        <v>1.4443999999999999</v>
      </c>
      <c r="J33" s="178">
        <v>0.1229</v>
      </c>
      <c r="K33" s="27"/>
    </row>
    <row r="34" spans="1:11" ht="15" thickBot="1">
      <c r="A34" s="3" t="s">
        <v>8</v>
      </c>
      <c r="B34" s="20">
        <v>2.2711000000000001E-4</v>
      </c>
      <c r="C34" s="226" t="s">
        <v>35</v>
      </c>
      <c r="D34" s="226" t="s">
        <v>36</v>
      </c>
      <c r="E34" s="223">
        <v>497.16</v>
      </c>
      <c r="F34" s="3" t="s">
        <v>8</v>
      </c>
      <c r="G34" s="177">
        <v>4.4776999999999996</v>
      </c>
      <c r="H34" s="178">
        <v>2.5287999999999995</v>
      </c>
      <c r="I34" s="178">
        <v>1.8169</v>
      </c>
      <c r="J34" s="178">
        <v>0.13200000000000001</v>
      </c>
      <c r="K34" s="27"/>
    </row>
    <row r="35" spans="1:11" ht="15" thickBot="1">
      <c r="A35" s="3" t="s">
        <v>9</v>
      </c>
      <c r="B35" s="21">
        <v>2.3173000000000001E-4</v>
      </c>
      <c r="C35" s="227"/>
      <c r="D35" s="227"/>
      <c r="E35" s="224"/>
      <c r="F35" s="3" t="s">
        <v>9</v>
      </c>
      <c r="G35" s="177">
        <v>4.5688000000000004</v>
      </c>
      <c r="H35" s="178">
        <v>2.5804000000000009</v>
      </c>
      <c r="I35" s="178">
        <v>1.8537999999999999</v>
      </c>
      <c r="J35" s="178">
        <v>0.1346</v>
      </c>
      <c r="K35" s="27"/>
    </row>
    <row r="36" spans="1:11" ht="15" thickBot="1">
      <c r="A36" s="3" t="s">
        <v>10</v>
      </c>
      <c r="B36" s="22">
        <v>2.3718E-4</v>
      </c>
      <c r="C36" s="228"/>
      <c r="D36" s="228"/>
      <c r="E36" s="225"/>
      <c r="F36" s="3" t="s">
        <v>10</v>
      </c>
      <c r="G36" s="177">
        <v>4.6761999999999997</v>
      </c>
      <c r="H36" s="178">
        <v>2.6409999999999996</v>
      </c>
      <c r="I36" s="178">
        <v>1.8974</v>
      </c>
      <c r="J36" s="178">
        <v>0.13780000000000001</v>
      </c>
      <c r="K36" s="27"/>
    </row>
    <row r="37" spans="1:11" ht="15.75" customHeight="1" thickBot="1">
      <c r="A37" s="3" t="s">
        <v>8</v>
      </c>
      <c r="B37" s="20">
        <v>2.2711000000000001E-4</v>
      </c>
      <c r="C37" s="226" t="s">
        <v>36</v>
      </c>
      <c r="D37" s="226" t="s">
        <v>37</v>
      </c>
      <c r="E37" s="223">
        <v>485.64</v>
      </c>
      <c r="F37" s="3" t="s">
        <v>8</v>
      </c>
      <c r="G37" s="177">
        <v>4.2161</v>
      </c>
      <c r="H37" s="178">
        <v>2.0779000000000001</v>
      </c>
      <c r="I37" s="178">
        <v>2.0518999999999998</v>
      </c>
      <c r="J37" s="178">
        <v>8.6300000000000002E-2</v>
      </c>
      <c r="K37" s="27"/>
    </row>
    <row r="38" spans="1:11" ht="15" thickBot="1">
      <c r="A38" s="3" t="s">
        <v>9</v>
      </c>
      <c r="B38" s="21">
        <v>2.3173000000000001E-4</v>
      </c>
      <c r="C38" s="227"/>
      <c r="D38" s="227"/>
      <c r="E38" s="224"/>
      <c r="F38" s="3" t="s">
        <v>9</v>
      </c>
      <c r="G38" s="177">
        <v>4.3018000000000001</v>
      </c>
      <c r="H38" s="178">
        <v>2.12</v>
      </c>
      <c r="I38" s="178">
        <v>2.0937000000000001</v>
      </c>
      <c r="J38" s="178">
        <v>8.8099999999999998E-2</v>
      </c>
      <c r="K38" s="27"/>
    </row>
    <row r="39" spans="1:11" ht="15" thickBot="1">
      <c r="A39" s="3" t="s">
        <v>10</v>
      </c>
      <c r="B39" s="22">
        <v>2.3718E-4</v>
      </c>
      <c r="C39" s="228"/>
      <c r="D39" s="228"/>
      <c r="E39" s="225"/>
      <c r="F39" s="3" t="s">
        <v>10</v>
      </c>
      <c r="G39" s="177">
        <v>4.4029999999999996</v>
      </c>
      <c r="H39" s="178">
        <v>2.1699999999999995</v>
      </c>
      <c r="I39" s="178">
        <v>2.1429</v>
      </c>
      <c r="J39" s="178">
        <v>9.01E-2</v>
      </c>
      <c r="K39" s="27"/>
    </row>
    <row r="40" spans="1:11" ht="15" thickBot="1">
      <c r="A40" s="3" t="s">
        <v>8</v>
      </c>
      <c r="B40" s="20">
        <v>2.2711000000000001E-4</v>
      </c>
      <c r="C40" s="226" t="s">
        <v>37</v>
      </c>
      <c r="D40" s="226"/>
      <c r="E40" s="223">
        <v>487.54</v>
      </c>
      <c r="F40" s="3" t="s">
        <v>8</v>
      </c>
      <c r="G40" s="177">
        <v>4.2591999999999999</v>
      </c>
      <c r="H40" s="178">
        <v>2.1217999999999999</v>
      </c>
      <c r="I40" s="178">
        <v>2.0531000000000001</v>
      </c>
      <c r="J40" s="178">
        <v>8.43E-2</v>
      </c>
      <c r="K40" s="27"/>
    </row>
    <row r="41" spans="1:11" ht="15" thickBot="1">
      <c r="A41" s="3" t="s">
        <v>9</v>
      </c>
      <c r="B41" s="21">
        <v>2.3173000000000001E-4</v>
      </c>
      <c r="C41" s="227"/>
      <c r="D41" s="227"/>
      <c r="E41" s="224"/>
      <c r="F41" s="3" t="s">
        <v>9</v>
      </c>
      <c r="G41" s="177">
        <v>4.3459000000000003</v>
      </c>
      <c r="H41" s="178">
        <v>2.1651000000000002</v>
      </c>
      <c r="I41" s="178">
        <v>2.0948000000000002</v>
      </c>
      <c r="J41" s="178">
        <v>8.5999999999999993E-2</v>
      </c>
      <c r="K41" s="27"/>
    </row>
    <row r="42" spans="1:11" ht="15" thickBot="1">
      <c r="A42" s="3" t="s">
        <v>10</v>
      </c>
      <c r="B42" s="22">
        <v>2.3718E-4</v>
      </c>
      <c r="C42" s="228"/>
      <c r="D42" s="228"/>
      <c r="E42" s="225"/>
      <c r="F42" s="3" t="s">
        <v>10</v>
      </c>
      <c r="G42" s="177">
        <v>4.4481000000000002</v>
      </c>
      <c r="H42" s="178">
        <v>2.2160000000000002</v>
      </c>
      <c r="I42" s="178">
        <v>2.1440999999999999</v>
      </c>
      <c r="J42" s="178">
        <v>8.7999999999999995E-2</v>
      </c>
      <c r="K42" s="27"/>
    </row>
    <row r="43" spans="1:11">
      <c r="C43" s="5" t="s">
        <v>4</v>
      </c>
    </row>
    <row r="49" spans="11:11">
      <c r="K49" s="27"/>
    </row>
  </sheetData>
  <sheetProtection sheet="1" objects="1" scenarios="1"/>
  <mergeCells count="44">
    <mergeCell ref="C28:C30"/>
    <mergeCell ref="D28:D30"/>
    <mergeCell ref="C31:C33"/>
    <mergeCell ref="D31:D33"/>
    <mergeCell ref="C40:C42"/>
    <mergeCell ref="D40:D42"/>
    <mergeCell ref="C34:C36"/>
    <mergeCell ref="D34:D36"/>
    <mergeCell ref="C37:C39"/>
    <mergeCell ref="D37:D39"/>
    <mergeCell ref="C19:C21"/>
    <mergeCell ref="D19:D21"/>
    <mergeCell ref="C22:C24"/>
    <mergeCell ref="D22:D24"/>
    <mergeCell ref="C25:C27"/>
    <mergeCell ref="D25:D27"/>
    <mergeCell ref="C10:C12"/>
    <mergeCell ref="D10:D12"/>
    <mergeCell ref="C13:C15"/>
    <mergeCell ref="D13:D15"/>
    <mergeCell ref="C16:C18"/>
    <mergeCell ref="D16:D18"/>
    <mergeCell ref="X2:AA2"/>
    <mergeCell ref="C4:C6"/>
    <mergeCell ref="D4:D6"/>
    <mergeCell ref="P2:S2"/>
    <mergeCell ref="T2:W2"/>
    <mergeCell ref="C7:C9"/>
    <mergeCell ref="D7:D9"/>
    <mergeCell ref="G1:J1"/>
    <mergeCell ref="G2:J2"/>
    <mergeCell ref="E4:E6"/>
    <mergeCell ref="E7:E9"/>
    <mergeCell ref="E10:E12"/>
    <mergeCell ref="E13:E15"/>
    <mergeCell ref="E16:E18"/>
    <mergeCell ref="E19:E21"/>
    <mergeCell ref="E22:E24"/>
    <mergeCell ref="E40:E42"/>
    <mergeCell ref="E25:E27"/>
    <mergeCell ref="E28:E30"/>
    <mergeCell ref="E31:E33"/>
    <mergeCell ref="E34:E36"/>
    <mergeCell ref="E37:E39"/>
  </mergeCells>
  <phoneticPr fontId="12" type="noConversion"/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0666A-642E-4974-8BA1-4014527E2A43}">
  <dimension ref="A1:AA49"/>
  <sheetViews>
    <sheetView topLeftCell="A2" zoomScaleNormal="100" workbookViewId="0">
      <selection activeCell="M10" sqref="M10"/>
    </sheetView>
  </sheetViews>
  <sheetFormatPr defaultRowHeight="14.5"/>
  <cols>
    <col min="1" max="1" width="11.1796875" customWidth="1"/>
    <col min="2" max="2" width="14.54296875" customWidth="1"/>
    <col min="3" max="4" width="15" style="6" customWidth="1"/>
    <col min="5" max="5" width="16" customWidth="1"/>
    <col min="6" max="6" width="11.1796875" customWidth="1"/>
    <col min="7" max="7" width="9.54296875" customWidth="1"/>
    <col min="8" max="10" width="11.1796875" customWidth="1"/>
    <col min="12" max="12" width="9.81640625" customWidth="1"/>
    <col min="13" max="14" width="11.453125" customWidth="1"/>
    <col min="15" max="27" width="9.81640625" customWidth="1"/>
  </cols>
  <sheetData>
    <row r="1" spans="1:27" ht="46.5" hidden="1" customHeight="1" thickBot="1">
      <c r="A1" s="2"/>
      <c r="C1" s="1" t="s">
        <v>0</v>
      </c>
      <c r="D1" s="1" t="s">
        <v>1</v>
      </c>
      <c r="E1" s="7" t="s">
        <v>2</v>
      </c>
      <c r="F1" s="2"/>
      <c r="G1" s="229" t="s">
        <v>3</v>
      </c>
      <c r="H1" s="230"/>
      <c r="I1" s="230"/>
      <c r="J1" s="231"/>
    </row>
    <row r="2" spans="1:27" ht="46.5" customHeight="1" thickBot="1">
      <c r="A2" s="2"/>
      <c r="C2" s="1" t="s">
        <v>12</v>
      </c>
      <c r="D2" s="1" t="s">
        <v>40</v>
      </c>
      <c r="E2" s="7" t="s">
        <v>41</v>
      </c>
      <c r="F2" s="2"/>
      <c r="G2" s="229" t="s">
        <v>13</v>
      </c>
      <c r="H2" s="230"/>
      <c r="I2" s="230"/>
      <c r="J2" s="231"/>
      <c r="L2" s="8"/>
      <c r="M2" s="9"/>
      <c r="N2" s="9"/>
      <c r="O2" s="9"/>
      <c r="P2" s="234" t="s">
        <v>14</v>
      </c>
      <c r="Q2" s="232"/>
      <c r="R2" s="232"/>
      <c r="S2" s="233"/>
      <c r="T2" s="235" t="s">
        <v>15</v>
      </c>
      <c r="U2" s="236"/>
      <c r="V2" s="236"/>
      <c r="W2" s="237"/>
      <c r="X2" s="232" t="s">
        <v>16</v>
      </c>
      <c r="Y2" s="232"/>
      <c r="Z2" s="232"/>
      <c r="AA2" s="233"/>
    </row>
    <row r="3" spans="1:27" ht="29.5" thickBot="1">
      <c r="A3" s="4" t="s">
        <v>7</v>
      </c>
      <c r="B3" s="30" t="s">
        <v>11</v>
      </c>
      <c r="C3" s="4">
        <v>2020</v>
      </c>
      <c r="D3" s="64"/>
      <c r="E3" s="42" t="s">
        <v>24</v>
      </c>
      <c r="F3" s="4" t="s">
        <v>23</v>
      </c>
      <c r="G3" s="65" t="s">
        <v>20</v>
      </c>
      <c r="H3" s="66" t="s">
        <v>21</v>
      </c>
      <c r="I3" s="73" t="s">
        <v>38</v>
      </c>
      <c r="J3" s="4" t="s">
        <v>22</v>
      </c>
      <c r="K3" s="27"/>
      <c r="L3" s="74" t="s">
        <v>25</v>
      </c>
      <c r="M3" s="75" t="s">
        <v>17</v>
      </c>
      <c r="N3" s="76" t="s">
        <v>18</v>
      </c>
      <c r="O3" s="69" t="s">
        <v>19</v>
      </c>
      <c r="P3" s="70" t="s">
        <v>20</v>
      </c>
      <c r="Q3" s="71" t="s">
        <v>21</v>
      </c>
      <c r="R3" s="71" t="s">
        <v>38</v>
      </c>
      <c r="S3" s="72" t="s">
        <v>22</v>
      </c>
      <c r="T3" s="70" t="s">
        <v>20</v>
      </c>
      <c r="U3" s="71" t="s">
        <v>21</v>
      </c>
      <c r="V3" s="71" t="s">
        <v>38</v>
      </c>
      <c r="W3" s="72" t="s">
        <v>22</v>
      </c>
      <c r="X3" s="70" t="s">
        <v>20</v>
      </c>
      <c r="Y3" s="71" t="s">
        <v>21</v>
      </c>
      <c r="Z3" s="71" t="s">
        <v>38</v>
      </c>
      <c r="AA3" s="72" t="s">
        <v>22</v>
      </c>
    </row>
    <row r="4" spans="1:27" ht="15" thickBot="1">
      <c r="A4" s="3" t="s">
        <v>8</v>
      </c>
      <c r="B4" s="20">
        <v>2.2711000000000001E-4</v>
      </c>
      <c r="C4" s="226"/>
      <c r="D4" s="226" t="s">
        <v>26</v>
      </c>
      <c r="E4" s="223">
        <v>487.54</v>
      </c>
      <c r="F4" s="3" t="s">
        <v>8</v>
      </c>
      <c r="G4" s="177">
        <v>4.2591999999999999</v>
      </c>
      <c r="H4" s="178">
        <v>2.1217999999999999</v>
      </c>
      <c r="I4" s="178">
        <v>2.0531000000000001</v>
      </c>
      <c r="J4" s="178">
        <v>8.43E-2</v>
      </c>
      <c r="K4" s="27"/>
      <c r="L4" s="67">
        <v>2020</v>
      </c>
      <c r="M4" s="10"/>
      <c r="N4" s="77" t="s">
        <v>26</v>
      </c>
      <c r="O4" s="54" cm="1">
        <f t="array" aca="1" ref="O4" ca="1">IF(INDIRECT(ADDRESS(ROW()*3-ROW($L$4)-ROW($F$4),COLUMN($E$2)))=0,"",INDIRECT(ADDRESS(ROW()*3-ROW($L$4)-ROW($F$4),COLUMN($E$2))))</f>
        <v>487.54</v>
      </c>
      <c r="P4" s="58" cm="1">
        <f t="array" aca="1" ref="P4" ca="1">IF(INDIRECT(ADDRESS(ROW()*3-ROW($L$4)-ROW($F$4),COLUMN(G$3)))=0,"",INDIRECT(ADDRESS(ROW()*3-ROW($L$4)-ROW($F$4),COLUMN(G$3))))</f>
        <v>4.2591999999999999</v>
      </c>
      <c r="Q4" s="56" cm="1">
        <f t="array" aca="1" ref="Q4" ca="1">IF(INDIRECT(ADDRESS(ROW()*3-ROW($L$4)-ROW($F$4),COLUMN(H$3)))=0,"",INDIRECT(ADDRESS(ROW()*3-ROW($L$4)-ROW($F$4),COLUMN(H$3))))</f>
        <v>2.1217999999999999</v>
      </c>
      <c r="R4" s="56" cm="1">
        <f t="array" aca="1" ref="R4" ca="1">IF(INDIRECT(ADDRESS(ROW()*3-ROW($L$4)-ROW($F$4),COLUMN(I$3)))=0,"",INDIRECT(ADDRESS(ROW()*3-ROW($L$4)-ROW($F$4),COLUMN(I$3))))</f>
        <v>2.0531000000000001</v>
      </c>
      <c r="S4" s="57" cm="1">
        <f t="array" aca="1" ref="S4" ca="1">IF(INDIRECT(ADDRESS(ROW()*3-ROW($L$4)-ROW($F$4),COLUMN(J$3)))=0,"",INDIRECT(ADDRESS(ROW()*3-ROW($L$4)-ROW($F$4),COLUMN(J$3))))</f>
        <v>8.43E-2</v>
      </c>
      <c r="T4" s="58" cm="1">
        <f t="array" aca="1" ref="T4" ca="1">IF(INDIRECT(ADDRESS(ROW()*3-ROW($L$4)-ROW($F$4)+1,COLUMN(G$3)))=0,"",INDIRECT(ADDRESS(ROW()*3-ROW($L$4)-ROW($F$4)+1,COLUMN(G$3))))</f>
        <v>4.3459000000000003</v>
      </c>
      <c r="U4" s="56" cm="1">
        <f t="array" aca="1" ref="U4" ca="1">IF(INDIRECT(ADDRESS(ROW()*3-ROW($L$4)-ROW($F$4)+1,COLUMN(H$3)))=0,"",INDIRECT(ADDRESS(ROW()*3-ROW($L$4)-ROW($F$4)+1,COLUMN(H$3))))</f>
        <v>2.1651000000000002</v>
      </c>
      <c r="V4" s="56" cm="1">
        <f t="array" aca="1" ref="V4" ca="1">IF(INDIRECT(ADDRESS(ROW()*3-ROW($L$4)-ROW($F$4)+1,COLUMN(I$3)))=0,"",INDIRECT(ADDRESS(ROW()*3-ROW($L$4)-ROW($F$4)+1,COLUMN(I$3))))</f>
        <v>2.0948000000000002</v>
      </c>
      <c r="W4" s="57" cm="1">
        <f t="array" aca="1" ref="W4" ca="1">IF(INDIRECT(ADDRESS(ROW()*3-ROW($L$4)-ROW($F$4)+1,COLUMN(J$3)))=0,"",INDIRECT(ADDRESS(ROW()*3-ROW($L$4)-ROW($F$4)+1,COLUMN(J$3))))</f>
        <v>8.5999999999999993E-2</v>
      </c>
      <c r="X4" s="58" cm="1">
        <f t="array" aca="1" ref="X4" ca="1">IF(INDIRECT(ADDRESS(ROW()*3-ROW($L$4)-ROW($F$4),COLUMN(G$3)))=0,"",INDIRECT(ADDRESS(ROW()*3-ROW($L$4)-ROW($F$4)+2,COLUMN(G$3))))</f>
        <v>4.4481000000000002</v>
      </c>
      <c r="Y4" s="56" cm="1">
        <f t="array" aca="1" ref="Y4" ca="1">IF(INDIRECT(ADDRESS(ROW()*3-ROW($L$4)-ROW($F$4),COLUMN(H$3)))=0,"",INDIRECT(ADDRESS(ROW()*3-ROW($L$4)-ROW($F$4)+2,COLUMN(H$3))))</f>
        <v>2.2160000000000002</v>
      </c>
      <c r="Z4" s="56" cm="1">
        <f t="array" aca="1" ref="Z4" ca="1">IF(INDIRECT(ADDRESS(ROW()*3-ROW($L$4)-ROW($F$4),COLUMN(I$3)))=0,"",INDIRECT(ADDRESS(ROW()*3-ROW($L$4)-ROW($F$4)+2,COLUMN(I$3))))</f>
        <v>2.1440999999999999</v>
      </c>
      <c r="AA4" s="57" cm="1">
        <f t="array" aca="1" ref="AA4" ca="1">IF(INDIRECT(ADDRESS(ROW()*3-ROW($L$4)-ROW($F$4),COLUMN(J$3)))=0,"",INDIRECT(ADDRESS(ROW()*3-ROW($L$4)-ROW($F$4)+2,COLUMN(J$3))))</f>
        <v>8.7999999999999995E-2</v>
      </c>
    </row>
    <row r="5" spans="1:27" ht="15" thickBot="1">
      <c r="A5" s="3" t="s">
        <v>9</v>
      </c>
      <c r="B5" s="21">
        <v>2.3173000000000001E-4</v>
      </c>
      <c r="C5" s="227"/>
      <c r="D5" s="227"/>
      <c r="E5" s="224"/>
      <c r="F5" s="3" t="s">
        <v>9</v>
      </c>
      <c r="G5" s="177">
        <v>4.3459000000000003</v>
      </c>
      <c r="H5" s="178">
        <v>2.1651000000000002</v>
      </c>
      <c r="I5" s="178">
        <v>2.0948000000000002</v>
      </c>
      <c r="J5" s="178">
        <v>8.5999999999999993E-2</v>
      </c>
      <c r="K5" s="27"/>
      <c r="L5" s="67">
        <v>2020</v>
      </c>
      <c r="M5" s="10" t="s">
        <v>26</v>
      </c>
      <c r="N5" s="77" t="s">
        <v>27</v>
      </c>
      <c r="O5" s="54" cm="1">
        <f t="array" aca="1" ref="O5" ca="1">IF(INDIRECT(ADDRESS(ROW()*3-ROW($L$4)-ROW($F$4),COLUMN($E$2)))=0,"",INDIRECT(ADDRESS(ROW()*3-ROW($L$4)-ROW($F$4),COLUMN($E$2))))</f>
        <v>481.63</v>
      </c>
      <c r="P5" s="58" cm="1">
        <f t="array" aca="1" ref="P5" ca="1">IF(INDIRECT(ADDRESS(ROW()*3-ROW($L$4)-ROW($F$4),COLUMN(G$3)))=0,"",INDIRECT(ADDRESS(ROW()*3-ROW($L$4)-ROW($F$4),COLUMN(G$3))))</f>
        <v>4.1776999999999997</v>
      </c>
      <c r="Q5" s="56" cm="1">
        <f t="array" aca="1" ref="Q5" ca="1">IF(INDIRECT(ADDRESS(ROW()*3-ROW($L$4)-ROW($F$4),COLUMN(H$3)))=0,"",INDIRECT(ADDRESS(ROW()*3-ROW($L$4)-ROW($F$4),COLUMN(H$3))))</f>
        <v>2.4988999999999995</v>
      </c>
      <c r="R5" s="56" cm="1">
        <f t="array" aca="1" ref="R5" ca="1">IF(INDIRECT(ADDRESS(ROW()*3-ROW($L$4)-ROW($F$4),COLUMN(I$3)))=0,"",INDIRECT(ADDRESS(ROW()*3-ROW($L$4)-ROW($F$4),COLUMN(I$3))))</f>
        <v>1.57</v>
      </c>
      <c r="S5" s="57" cm="1">
        <f t="array" aca="1" ref="S5" ca="1">IF(INDIRECT(ADDRESS(ROW()*3-ROW($L$4)-ROW($F$4),COLUMN(J$3)))=0,"",INDIRECT(ADDRESS(ROW()*3-ROW($L$4)-ROW($F$4),COLUMN(J$3))))</f>
        <v>0.10879999999999999</v>
      </c>
      <c r="T5" s="58" cm="1">
        <f t="array" aca="1" ref="T5" ca="1">IF(INDIRECT(ADDRESS(ROW()*3-ROW($L$4)-ROW($F$4)+1,COLUMN(G$3)))=0,"",INDIRECT(ADDRESS(ROW()*3-ROW($L$4)-ROW($F$4)+1,COLUMN(G$3))))</f>
        <v>4.2302999999999997</v>
      </c>
      <c r="U5" s="56" cm="1">
        <f t="array" aca="1" ref="U5" ca="1">IF(INDIRECT(ADDRESS(ROW()*3-ROW($L$4)-ROW($F$4)+1,COLUMN(H$3)))=0,"",INDIRECT(ADDRESS(ROW()*3-ROW($L$4)-ROW($F$4)+1,COLUMN(H$3))))</f>
        <v>2.5302999999999995</v>
      </c>
      <c r="V5" s="56" cm="1">
        <f t="array" aca="1" ref="V5" ca="1">IF(INDIRECT(ADDRESS(ROW()*3-ROW($L$4)-ROW($F$4)+1,COLUMN(I$3)))=0,"",INDIRECT(ADDRESS(ROW()*3-ROW($L$4)-ROW($F$4)+1,COLUMN(I$3))))</f>
        <v>1.5898000000000001</v>
      </c>
      <c r="W5" s="57" cm="1">
        <f t="array" aca="1" ref="W5" ca="1">IF(INDIRECT(ADDRESS(ROW()*3-ROW($L$4)-ROW($F$4)+1,COLUMN(J$3)))=0,"",INDIRECT(ADDRESS(ROW()*3-ROW($L$4)-ROW($F$4)+1,COLUMN(J$3))))</f>
        <v>0.11020000000000001</v>
      </c>
      <c r="X5" s="58" cm="1">
        <f t="array" aca="1" ref="X5" ca="1">IF(INDIRECT(ADDRESS(ROW()*3-ROW($L$4)-ROW($F$4),COLUMN(G$3)))=0,"",INDIRECT(ADDRESS(ROW()*3-ROW($L$4)-ROW($F$4)+2,COLUMN(G$3))))</f>
        <v>4.2915999999999999</v>
      </c>
      <c r="Y5" s="56" cm="1">
        <f t="array" aca="1" ref="Y5" ca="1">IF(INDIRECT(ADDRESS(ROW()*3-ROW($L$4)-ROW($F$4),COLUMN(H$3)))=0,"",INDIRECT(ADDRESS(ROW()*3-ROW($L$4)-ROW($F$4)+2,COLUMN(H$3))))</f>
        <v>2.5669999999999997</v>
      </c>
      <c r="Z5" s="56" cm="1">
        <f t="array" aca="1" ref="Z5" ca="1">IF(INDIRECT(ADDRESS(ROW()*3-ROW($L$4)-ROW($F$4),COLUMN(I$3)))=0,"",INDIRECT(ADDRESS(ROW()*3-ROW($L$4)-ROW($F$4)+2,COLUMN(I$3))))</f>
        <v>1.6128</v>
      </c>
      <c r="AA5" s="57" cm="1">
        <f t="array" aca="1" ref="AA5" ca="1">IF(INDIRECT(ADDRESS(ROW()*3-ROW($L$4)-ROW($F$4),COLUMN(J$3)))=0,"",INDIRECT(ADDRESS(ROW()*3-ROW($L$4)-ROW($F$4)+2,COLUMN(J$3))))</f>
        <v>0.1118</v>
      </c>
    </row>
    <row r="6" spans="1:27" ht="15" thickBot="1">
      <c r="A6" s="3" t="s">
        <v>10</v>
      </c>
      <c r="B6" s="22">
        <v>2.3718E-4</v>
      </c>
      <c r="C6" s="228"/>
      <c r="D6" s="228"/>
      <c r="E6" s="225"/>
      <c r="F6" s="3" t="s">
        <v>10</v>
      </c>
      <c r="G6" s="177">
        <v>4.4481000000000002</v>
      </c>
      <c r="H6" s="178">
        <v>2.2160000000000002</v>
      </c>
      <c r="I6" s="178">
        <v>2.1440999999999999</v>
      </c>
      <c r="J6" s="178">
        <v>8.7999999999999995E-2</v>
      </c>
      <c r="K6" s="27"/>
      <c r="L6" s="67">
        <v>2020</v>
      </c>
      <c r="M6" s="10" t="s">
        <v>27</v>
      </c>
      <c r="N6" s="77" t="s">
        <v>28</v>
      </c>
      <c r="O6" s="54" cm="1">
        <f t="array" aca="1" ref="O6" ca="1">IF(INDIRECT(ADDRESS(ROW()*3-ROW($L$4)-ROW($F$4),COLUMN($E$2)))=0,"",INDIRECT(ADDRESS(ROW()*3-ROW($L$4)-ROW($F$4),COLUMN($E$2))))</f>
        <v>505.02</v>
      </c>
      <c r="P6" s="58" cm="1">
        <f t="array" aca="1" ref="P6" ca="1">IF(INDIRECT(ADDRESS(ROW()*3-ROW($L$4)-ROW($F$4),COLUMN(G$3)))=0,"",INDIRECT(ADDRESS(ROW()*3-ROW($L$4)-ROW($F$4),COLUMN(G$3))))</f>
        <v>4.7157</v>
      </c>
      <c r="Q6" s="56" cm="1">
        <f t="array" aca="1" ref="Q6" ca="1">IF(INDIRECT(ADDRESS(ROW()*3-ROW($L$4)-ROW($F$4),COLUMN(H$3)))=0,"",INDIRECT(ADDRESS(ROW()*3-ROW($L$4)-ROW($F$4),COLUMN(H$3))))</f>
        <v>3.3420999999999998</v>
      </c>
      <c r="R6" s="56" cm="1">
        <f t="array" aca="1" ref="R6" ca="1">IF(INDIRECT(ADDRESS(ROW()*3-ROW($L$4)-ROW($F$4),COLUMN(I$3)))=0,"",INDIRECT(ADDRESS(ROW()*3-ROW($L$4)-ROW($F$4),COLUMN(I$3))))</f>
        <v>1.2349000000000001</v>
      </c>
      <c r="S6" s="57" cm="1">
        <f t="array" aca="1" ref="S6" ca="1">IF(INDIRECT(ADDRESS(ROW()*3-ROW($L$4)-ROW($F$4),COLUMN(J$3)))=0,"",INDIRECT(ADDRESS(ROW()*3-ROW($L$4)-ROW($F$4),COLUMN(J$3))))</f>
        <v>0.13869999999999999</v>
      </c>
      <c r="T6" s="58" cm="1">
        <f t="array" aca="1" ref="T6" ca="1">IF(INDIRECT(ADDRESS(ROW()*3-ROW($L$4)-ROW($F$4)+1,COLUMN(G$3)))=0,"",INDIRECT(ADDRESS(ROW()*3-ROW($L$4)-ROW($F$4)+1,COLUMN(G$3))))</f>
        <v>4.7751000000000001</v>
      </c>
      <c r="U6" s="56" cm="1">
        <f t="array" aca="1" ref="U6" ca="1">IF(INDIRECT(ADDRESS(ROW()*3-ROW($L$4)-ROW($F$4)+1,COLUMN(H$3)))=0,"",INDIRECT(ADDRESS(ROW()*3-ROW($L$4)-ROW($F$4)+1,COLUMN(H$3))))</f>
        <v>3.3842000000000003</v>
      </c>
      <c r="V6" s="56" cm="1">
        <f t="array" aca="1" ref="V6" ca="1">IF(INDIRECT(ADDRESS(ROW()*3-ROW($L$4)-ROW($F$4)+1,COLUMN(I$3)))=0,"",INDIRECT(ADDRESS(ROW()*3-ROW($L$4)-ROW($F$4)+1,COLUMN(I$3))))</f>
        <v>1.2504999999999999</v>
      </c>
      <c r="W6" s="57" cm="1">
        <f t="array" aca="1" ref="W6" ca="1">IF(INDIRECT(ADDRESS(ROW()*3-ROW($L$4)-ROW($F$4)+1,COLUMN(J$3)))=0,"",INDIRECT(ADDRESS(ROW()*3-ROW($L$4)-ROW($F$4)+1,COLUMN(J$3))))</f>
        <v>0.1404</v>
      </c>
      <c r="X6" s="58" cm="1">
        <f t="array" aca="1" ref="X6" ca="1">IF(INDIRECT(ADDRESS(ROW()*3-ROW($L$4)-ROW($F$4),COLUMN(G$3)))=0,"",INDIRECT(ADDRESS(ROW()*3-ROW($L$4)-ROW($F$4)+2,COLUMN(G$3))))</f>
        <v>4.8441999999999998</v>
      </c>
      <c r="Y6" s="56" cm="1">
        <f t="array" aca="1" ref="Y6" ca="1">IF(INDIRECT(ADDRESS(ROW()*3-ROW($L$4)-ROW($F$4),COLUMN(H$3)))=0,"",INDIRECT(ADDRESS(ROW()*3-ROW($L$4)-ROW($F$4)+2,COLUMN(H$3))))</f>
        <v>3.4330999999999996</v>
      </c>
      <c r="Z6" s="56" cm="1">
        <f t="array" aca="1" ref="Z6" ca="1">IF(INDIRECT(ADDRESS(ROW()*3-ROW($L$4)-ROW($F$4),COLUMN(I$3)))=0,"",INDIRECT(ADDRESS(ROW()*3-ROW($L$4)-ROW($F$4)+2,COLUMN(I$3))))</f>
        <v>1.2685999999999999</v>
      </c>
      <c r="AA6" s="57" cm="1">
        <f t="array" aca="1" ref="AA6" ca="1">IF(INDIRECT(ADDRESS(ROW()*3-ROW($L$4)-ROW($F$4),COLUMN(J$3)))=0,"",INDIRECT(ADDRESS(ROW()*3-ROW($L$4)-ROW($F$4)+2,COLUMN(J$3))))</f>
        <v>0.14249999999999999</v>
      </c>
    </row>
    <row r="7" spans="1:27" ht="15" thickBot="1">
      <c r="A7" s="3" t="s">
        <v>8</v>
      </c>
      <c r="B7" s="17">
        <v>2.3001E-4</v>
      </c>
      <c r="C7" s="226" t="s">
        <v>26</v>
      </c>
      <c r="D7" s="226" t="s">
        <v>27</v>
      </c>
      <c r="E7" s="223">
        <v>481.63</v>
      </c>
      <c r="F7" s="3" t="s">
        <v>8</v>
      </c>
      <c r="G7" s="177">
        <v>4.1776999999999997</v>
      </c>
      <c r="H7" s="178">
        <v>2.4988999999999995</v>
      </c>
      <c r="I7" s="178">
        <v>1.57</v>
      </c>
      <c r="J7" s="178">
        <v>0.10879999999999999</v>
      </c>
      <c r="K7" s="27"/>
      <c r="L7" s="67">
        <v>2020</v>
      </c>
      <c r="M7" s="10" t="s">
        <v>28</v>
      </c>
      <c r="N7" s="77" t="s">
        <v>29</v>
      </c>
      <c r="O7" s="54" cm="1">
        <f t="array" aca="1" ref="O7" ca="1">IF(INDIRECT(ADDRESS(ROW()*3-ROW($L$4)-ROW($F$4),COLUMN($E$2)))=0,"",INDIRECT(ADDRESS(ROW()*3-ROW($L$4)-ROW($F$4),COLUMN($E$2))))</f>
        <v>501.73</v>
      </c>
      <c r="P7" s="58" cm="1">
        <f t="array" aca="1" ref="P7" ca="1">IF(INDIRECT(ADDRESS(ROW()*3-ROW($L$4)-ROW($F$4),COLUMN(G$3)))=0,"",INDIRECT(ADDRESS(ROW()*3-ROW($L$4)-ROW($F$4),COLUMN(G$3))))</f>
        <v>4.6399999999999997</v>
      </c>
      <c r="Q7" s="56" cm="1">
        <f t="array" aca="1" ref="Q7" ca="1">IF(INDIRECT(ADDRESS(ROW()*3-ROW($L$4)-ROW($F$4),COLUMN(H$3)))=0,"",INDIRECT(ADDRESS(ROW()*3-ROW($L$4)-ROW($F$4),COLUMN(H$3))))</f>
        <v>2.9017999999999997</v>
      </c>
      <c r="R7" s="56" cm="1">
        <f t="array" aca="1" ref="R7" ca="1">IF(INDIRECT(ADDRESS(ROW()*3-ROW($L$4)-ROW($F$4),COLUMN(I$3)))=0,"",INDIRECT(ADDRESS(ROW()*3-ROW($L$4)-ROW($F$4),COLUMN(I$3))))</f>
        <v>1.5919000000000001</v>
      </c>
      <c r="S7" s="57" cm="1">
        <f t="array" aca="1" ref="S7" ca="1">IF(INDIRECT(ADDRESS(ROW()*3-ROW($L$4)-ROW($F$4),COLUMN(J$3)))=0,"",INDIRECT(ADDRESS(ROW()*3-ROW($L$4)-ROW($F$4),COLUMN(J$3))))</f>
        <v>0.14630000000000001</v>
      </c>
      <c r="T7" s="58" cm="1">
        <f t="array" aca="1" ref="T7" ca="1">IF(INDIRECT(ADDRESS(ROW()*3-ROW($L$4)-ROW($F$4)+1,COLUMN(G$3)))=0,"",INDIRECT(ADDRESS(ROW()*3-ROW($L$4)-ROW($F$4)+1,COLUMN(G$3))))</f>
        <v>4.6985000000000001</v>
      </c>
      <c r="U7" s="56" cm="1">
        <f t="array" aca="1" ref="U7" ca="1">IF(INDIRECT(ADDRESS(ROW()*3-ROW($L$4)-ROW($F$4)+1,COLUMN(H$3)))=0,"",INDIRECT(ADDRESS(ROW()*3-ROW($L$4)-ROW($F$4)+1,COLUMN(H$3))))</f>
        <v>2.9384000000000001</v>
      </c>
      <c r="V7" s="56" cm="1">
        <f t="array" aca="1" ref="V7" ca="1">IF(INDIRECT(ADDRESS(ROW()*3-ROW($L$4)-ROW($F$4)+1,COLUMN(I$3)))=0,"",INDIRECT(ADDRESS(ROW()*3-ROW($L$4)-ROW($F$4)+1,COLUMN(I$3))))</f>
        <v>1.6120000000000001</v>
      </c>
      <c r="W7" s="57" cm="1">
        <f t="array" aca="1" ref="W7" ca="1">IF(INDIRECT(ADDRESS(ROW()*3-ROW($L$4)-ROW($F$4)+1,COLUMN(J$3)))=0,"",INDIRECT(ADDRESS(ROW()*3-ROW($L$4)-ROW($F$4)+1,COLUMN(J$3))))</f>
        <v>0.14810000000000001</v>
      </c>
      <c r="X7" s="58" cm="1">
        <f t="array" aca="1" ref="X7" ca="1">IF(INDIRECT(ADDRESS(ROW()*3-ROW($L$4)-ROW($F$4),COLUMN(G$3)))=0,"",INDIRECT(ADDRESS(ROW()*3-ROW($L$4)-ROW($F$4)+2,COLUMN(G$3))))</f>
        <v>4.7664999999999997</v>
      </c>
      <c r="Y7" s="56" cm="1">
        <f t="array" aca="1" ref="Y7" ca="1">IF(INDIRECT(ADDRESS(ROW()*3-ROW($L$4)-ROW($F$4),COLUMN(H$3)))=0,"",INDIRECT(ADDRESS(ROW()*3-ROW($L$4)-ROW($F$4)+2,COLUMN(H$3))))</f>
        <v>2.9808999999999997</v>
      </c>
      <c r="Z7" s="56" cm="1">
        <f t="array" aca="1" ref="Z7" ca="1">IF(INDIRECT(ADDRESS(ROW()*3-ROW($L$4)-ROW($F$4),COLUMN(I$3)))=0,"",INDIRECT(ADDRESS(ROW()*3-ROW($L$4)-ROW($F$4)+2,COLUMN(I$3))))</f>
        <v>1.6353</v>
      </c>
      <c r="AA7" s="57" cm="1">
        <f t="array" aca="1" ref="AA7" ca="1">IF(INDIRECT(ADDRESS(ROW()*3-ROW($L$4)-ROW($F$4),COLUMN(J$3)))=0,"",INDIRECT(ADDRESS(ROW()*3-ROW($L$4)-ROW($F$4)+2,COLUMN(J$3))))</f>
        <v>0.15029999999999999</v>
      </c>
    </row>
    <row r="8" spans="1:27" ht="15" thickBot="1">
      <c r="A8" s="3" t="s">
        <v>9</v>
      </c>
      <c r="B8" s="18">
        <v>2.3290999999999999E-4</v>
      </c>
      <c r="C8" s="227"/>
      <c r="D8" s="227"/>
      <c r="E8" s="224"/>
      <c r="F8" s="3" t="s">
        <v>9</v>
      </c>
      <c r="G8" s="177">
        <v>4.2302999999999997</v>
      </c>
      <c r="H8" s="178">
        <v>2.5302999999999995</v>
      </c>
      <c r="I8" s="178">
        <v>1.5898000000000001</v>
      </c>
      <c r="J8" s="178">
        <v>0.11020000000000001</v>
      </c>
      <c r="K8" s="27"/>
      <c r="L8" s="67">
        <v>2020</v>
      </c>
      <c r="M8" s="10" t="s">
        <v>29</v>
      </c>
      <c r="N8" s="77" t="s">
        <v>30</v>
      </c>
      <c r="O8" s="54" cm="1">
        <f t="array" aca="1" ref="O8" ca="1">IF(INDIRECT(ADDRESS(ROW()*3-ROW($L$4)-ROW($F$4),COLUMN($E$2)))=0,"",INDIRECT(ADDRESS(ROW()*3-ROW($L$4)-ROW($F$4),COLUMN($E$2))))</f>
        <v>479.04</v>
      </c>
      <c r="P8" s="58" cm="1">
        <f t="array" aca="1" ref="P8" ca="1">IF(INDIRECT(ADDRESS(ROW()*3-ROW($L$4)-ROW($F$4),COLUMN(G$3)))=0,"",INDIRECT(ADDRESS(ROW()*3-ROW($L$4)-ROW($F$4),COLUMN(G$3))))</f>
        <v>4.1181000000000001</v>
      </c>
      <c r="Q8" s="56" cm="1">
        <f t="array" aca="1" ref="Q8" ca="1">IF(INDIRECT(ADDRESS(ROW()*3-ROW($L$4)-ROW($F$4),COLUMN(H$3)))=0,"",INDIRECT(ADDRESS(ROW()*3-ROW($L$4)-ROW($F$4),COLUMN(H$3))))</f>
        <v>1.9081999999999999</v>
      </c>
      <c r="R8" s="56" cm="1">
        <f t="array" aca="1" ref="R8" ca="1">IF(INDIRECT(ADDRESS(ROW()*3-ROW($L$4)-ROW($F$4),COLUMN(I$3)))=0,"",INDIRECT(ADDRESS(ROW()*3-ROW($L$4)-ROW($F$4),COLUMN(I$3))))</f>
        <v>2.0333000000000001</v>
      </c>
      <c r="S8" s="57" cm="1">
        <f t="array" aca="1" ref="S8" ca="1">IF(INDIRECT(ADDRESS(ROW()*3-ROW($L$4)-ROW($F$4),COLUMN(J$3)))=0,"",INDIRECT(ADDRESS(ROW()*3-ROW($L$4)-ROW($F$4),COLUMN(J$3))))</f>
        <v>0.17660000000000001</v>
      </c>
      <c r="T8" s="58" cm="1">
        <f t="array" aca="1" ref="T8" ca="1">IF(INDIRECT(ADDRESS(ROW()*3-ROW($L$4)-ROW($F$4)+1,COLUMN(G$3)))=0,"",INDIRECT(ADDRESS(ROW()*3-ROW($L$4)-ROW($F$4)+1,COLUMN(G$3))))</f>
        <v>4.17</v>
      </c>
      <c r="U8" s="56" cm="1">
        <f t="array" aca="1" ref="U8" ca="1">IF(INDIRECT(ADDRESS(ROW()*3-ROW($L$4)-ROW($F$4)+1,COLUMN(H$3)))=0,"",INDIRECT(ADDRESS(ROW()*3-ROW($L$4)-ROW($F$4)+1,COLUMN(H$3))))</f>
        <v>1.9321999999999999</v>
      </c>
      <c r="V8" s="56" cm="1">
        <f t="array" aca="1" ref="V8" ca="1">IF(INDIRECT(ADDRESS(ROW()*3-ROW($L$4)-ROW($F$4)+1,COLUMN(I$3)))=0,"",INDIRECT(ADDRESS(ROW()*3-ROW($L$4)-ROW($F$4)+1,COLUMN(I$3))))</f>
        <v>2.0589</v>
      </c>
      <c r="W8" s="57" cm="1">
        <f t="array" aca="1" ref="W8" ca="1">IF(INDIRECT(ADDRESS(ROW()*3-ROW($L$4)-ROW($F$4)+1,COLUMN(J$3)))=0,"",INDIRECT(ADDRESS(ROW()*3-ROW($L$4)-ROW($F$4)+1,COLUMN(J$3))))</f>
        <v>0.1789</v>
      </c>
      <c r="X8" s="58" cm="1">
        <f t="array" aca="1" ref="X8" ca="1">IF(INDIRECT(ADDRESS(ROW()*3-ROW($L$4)-ROW($F$4),COLUMN(G$3)))=0,"",INDIRECT(ADDRESS(ROW()*3-ROW($L$4)-ROW($F$4)+2,COLUMN(G$3))))</f>
        <v>4.2304000000000004</v>
      </c>
      <c r="Y8" s="56" cm="1">
        <f t="array" aca="1" ref="Y8" ca="1">IF(INDIRECT(ADDRESS(ROW()*3-ROW($L$4)-ROW($F$4),COLUMN(H$3)))=0,"",INDIRECT(ADDRESS(ROW()*3-ROW($L$4)-ROW($F$4)+2,COLUMN(H$3))))</f>
        <v>1.9602000000000006</v>
      </c>
      <c r="Z8" s="56" cm="1">
        <f t="array" aca="1" ref="Z8" ca="1">IF(INDIRECT(ADDRESS(ROW()*3-ROW($L$4)-ROW($F$4),COLUMN(I$3)))=0,"",INDIRECT(ADDRESS(ROW()*3-ROW($L$4)-ROW($F$4)+2,COLUMN(I$3))))</f>
        <v>2.0886999999999998</v>
      </c>
      <c r="AA8" s="57" cm="1">
        <f t="array" aca="1" ref="AA8" ca="1">IF(INDIRECT(ADDRESS(ROW()*3-ROW($L$4)-ROW($F$4),COLUMN(J$3)))=0,"",INDIRECT(ADDRESS(ROW()*3-ROW($L$4)-ROW($F$4)+2,COLUMN(J$3))))</f>
        <v>0.18149999999999999</v>
      </c>
    </row>
    <row r="9" spans="1:27" ht="15" thickBot="1">
      <c r="A9" s="3" t="s">
        <v>10</v>
      </c>
      <c r="B9" s="19">
        <v>2.3628000000000001E-4</v>
      </c>
      <c r="C9" s="228"/>
      <c r="D9" s="228"/>
      <c r="E9" s="225"/>
      <c r="F9" s="3" t="s">
        <v>10</v>
      </c>
      <c r="G9" s="177">
        <v>4.2915999999999999</v>
      </c>
      <c r="H9" s="178">
        <v>2.5669999999999997</v>
      </c>
      <c r="I9" s="178">
        <v>1.6128</v>
      </c>
      <c r="J9" s="178">
        <v>0.1118</v>
      </c>
      <c r="K9" s="27"/>
      <c r="L9" s="67">
        <v>2020</v>
      </c>
      <c r="M9" s="10" t="s">
        <v>30</v>
      </c>
      <c r="N9" s="77" t="s">
        <v>31</v>
      </c>
      <c r="O9" s="54" cm="1">
        <f t="array" aca="1" ref="O9" ca="1">IF(INDIRECT(ADDRESS(ROW()*3-ROW($L$4)-ROW($F$4),COLUMN($E$2)))=0,"",INDIRECT(ADDRESS(ROW()*3-ROW($L$4)-ROW($F$4),COLUMN($E$2))))</f>
        <v>449.12</v>
      </c>
      <c r="P9" s="58" cm="1">
        <f t="array" aca="1" ref="P9" ca="1">IF(INDIRECT(ADDRESS(ROW()*3-ROW($L$4)-ROW($F$4),COLUMN(G$3)))=0,"",INDIRECT(ADDRESS(ROW()*3-ROW($L$4)-ROW($F$4),COLUMN(G$3))))</f>
        <v>3.4298999999999999</v>
      </c>
      <c r="Q9" s="56" cm="1">
        <f t="array" aca="1" ref="Q9" ca="1">IF(INDIRECT(ADDRESS(ROW()*3-ROW($L$4)-ROW($F$4),COLUMN(H$3)))=0,"",INDIRECT(ADDRESS(ROW()*3-ROW($L$4)-ROW($F$4),COLUMN(H$3))))</f>
        <v>1.0944</v>
      </c>
      <c r="R9" s="56" cm="1">
        <f t="array" aca="1" ref="R9" ca="1">IF(INDIRECT(ADDRESS(ROW()*3-ROW($L$4)-ROW($F$4),COLUMN(I$3)))=0,"",INDIRECT(ADDRESS(ROW()*3-ROW($L$4)-ROW($F$4),COLUMN(I$3))))</f>
        <v>2.2149999999999999</v>
      </c>
      <c r="S9" s="57" cm="1">
        <f t="array" aca="1" ref="S9" ca="1">IF(INDIRECT(ADDRESS(ROW()*3-ROW($L$4)-ROW($F$4),COLUMN(J$3)))=0,"",INDIRECT(ADDRESS(ROW()*3-ROW($L$4)-ROW($F$4),COLUMN(J$3))))</f>
        <v>0.1205</v>
      </c>
      <c r="T9" s="58" cm="1">
        <f t="array" aca="1" ref="T9" ca="1">IF(INDIRECT(ADDRESS(ROW()*3-ROW($L$4)-ROW($F$4)+1,COLUMN(G$3)))=0,"",INDIRECT(ADDRESS(ROW()*3-ROW($L$4)-ROW($F$4)+1,COLUMN(G$3))))</f>
        <v>3.4731999999999998</v>
      </c>
      <c r="U9" s="56" cm="1">
        <f t="array" aca="1" ref="U9" ca="1">IF(INDIRECT(ADDRESS(ROW()*3-ROW($L$4)-ROW($F$4)+1,COLUMN(H$3)))=0,"",INDIRECT(ADDRESS(ROW()*3-ROW($L$4)-ROW($F$4)+1,COLUMN(H$3))))</f>
        <v>1.1082999999999998</v>
      </c>
      <c r="V9" s="56" cm="1">
        <f t="array" aca="1" ref="V9" ca="1">IF(INDIRECT(ADDRESS(ROW()*3-ROW($L$4)-ROW($F$4)+1,COLUMN(I$3)))=0,"",INDIRECT(ADDRESS(ROW()*3-ROW($L$4)-ROW($F$4)+1,COLUMN(I$3))))</f>
        <v>2.2429000000000001</v>
      </c>
      <c r="W9" s="57" cm="1">
        <f t="array" aca="1" ref="W9" ca="1">IF(INDIRECT(ADDRESS(ROW()*3-ROW($L$4)-ROW($F$4)+1,COLUMN(J$3)))=0,"",INDIRECT(ADDRESS(ROW()*3-ROW($L$4)-ROW($F$4)+1,COLUMN(J$3))))</f>
        <v>0.122</v>
      </c>
      <c r="X9" s="58" cm="1">
        <f t="array" aca="1" ref="X9" ca="1">IF(INDIRECT(ADDRESS(ROW()*3-ROW($L$4)-ROW($F$4),COLUMN(G$3)))=0,"",INDIRECT(ADDRESS(ROW()*3-ROW($L$4)-ROW($F$4)+2,COLUMN(G$3))))</f>
        <v>3.5234000000000001</v>
      </c>
      <c r="Y9" s="56" cm="1">
        <f t="array" aca="1" ref="Y9" ca="1">IF(INDIRECT(ADDRESS(ROW()*3-ROW($L$4)-ROW($F$4),COLUMN(H$3)))=0,"",INDIRECT(ADDRESS(ROW()*3-ROW($L$4)-ROW($F$4)+2,COLUMN(H$3))))</f>
        <v>1.1242000000000003</v>
      </c>
      <c r="Z9" s="56" cm="1">
        <f t="array" aca="1" ref="Z9" ca="1">IF(INDIRECT(ADDRESS(ROW()*3-ROW($L$4)-ROW($F$4),COLUMN(I$3)))=0,"",INDIRECT(ADDRESS(ROW()*3-ROW($L$4)-ROW($F$4)+2,COLUMN(I$3))))</f>
        <v>2.2753999999999999</v>
      </c>
      <c r="AA9" s="57" cm="1">
        <f t="array" aca="1" ref="AA9" ca="1">IF(INDIRECT(ADDRESS(ROW()*3-ROW($L$4)-ROW($F$4),COLUMN(J$3)))=0,"",INDIRECT(ADDRESS(ROW()*3-ROW($L$4)-ROW($F$4)+2,COLUMN(J$3))))</f>
        <v>0.12379999999999999</v>
      </c>
    </row>
    <row r="10" spans="1:27" ht="15" thickBot="1">
      <c r="A10" s="3" t="s">
        <v>8</v>
      </c>
      <c r="B10" s="17">
        <v>2.3001E-4</v>
      </c>
      <c r="C10" s="226" t="s">
        <v>27</v>
      </c>
      <c r="D10" s="226" t="s">
        <v>28</v>
      </c>
      <c r="E10" s="223">
        <v>505.02</v>
      </c>
      <c r="F10" s="3" t="s">
        <v>8</v>
      </c>
      <c r="G10" s="177">
        <v>4.7157</v>
      </c>
      <c r="H10" s="178">
        <v>3.3420999999999998</v>
      </c>
      <c r="I10" s="178">
        <v>1.2349000000000001</v>
      </c>
      <c r="J10" s="178">
        <v>0.13869999999999999</v>
      </c>
      <c r="K10" s="27"/>
      <c r="L10" s="67">
        <v>2020</v>
      </c>
      <c r="M10" s="10" t="s">
        <v>31</v>
      </c>
      <c r="N10" s="77" t="s">
        <v>32</v>
      </c>
      <c r="O10" s="54" cm="1">
        <f t="array" aca="1" ref="O10" ca="1">IF(INDIRECT(ADDRESS(ROW()*3-ROW($L$4)-ROW($F$4),COLUMN($E$2)))=0,"",INDIRECT(ADDRESS(ROW()*3-ROW($L$4)-ROW($F$4),COLUMN($E$2))))</f>
        <v>367.01</v>
      </c>
      <c r="P10" s="58" cm="1">
        <f t="array" aca="1" ref="P10" ca="1">IF(INDIRECT(ADDRESS(ROW()*3-ROW($L$4)-ROW($F$4),COLUMN(G$3)))=0,"",INDIRECT(ADDRESS(ROW()*3-ROW($L$4)-ROW($F$4),COLUMN(G$3))))</f>
        <v>1.5412999999999999</v>
      </c>
      <c r="Q10" s="56" cm="1">
        <f t="array" aca="1" ref="Q10" ca="1">IF(INDIRECT(ADDRESS(ROW()*3-ROW($L$4)-ROW($F$4),COLUMN(H$3)))=0,"",INDIRECT(ADDRESS(ROW()*3-ROW($L$4)-ROW($F$4),COLUMN(H$3))))</f>
        <v>0.21109999999999998</v>
      </c>
      <c r="R10" s="56" cm="1">
        <f t="array" aca="1" ref="R10" ca="1">IF(INDIRECT(ADDRESS(ROW()*3-ROW($L$4)-ROW($F$4),COLUMN(I$3)))=0,"",INDIRECT(ADDRESS(ROW()*3-ROW($L$4)-ROW($F$4),COLUMN(I$3))))</f>
        <v>1.2144999999999999</v>
      </c>
      <c r="S10" s="57" cm="1">
        <f t="array" aca="1" ref="S10" ca="1">IF(INDIRECT(ADDRESS(ROW()*3-ROW($L$4)-ROW($F$4),COLUMN(J$3)))=0,"",INDIRECT(ADDRESS(ROW()*3-ROW($L$4)-ROW($F$4),COLUMN(J$3))))</f>
        <v>0.1157</v>
      </c>
      <c r="T10" s="58" cm="1">
        <f t="array" aca="1" ref="T10" ca="1">IF(INDIRECT(ADDRESS(ROW()*3-ROW($L$4)-ROW($F$4)+1,COLUMN(G$3)))=0,"",INDIRECT(ADDRESS(ROW()*3-ROW($L$4)-ROW($F$4)+1,COLUMN(G$3))))</f>
        <v>1.5607</v>
      </c>
      <c r="U10" s="56" cm="1">
        <f t="array" aca="1" ref="U10" ca="1">IF(INDIRECT(ADDRESS(ROW()*3-ROW($L$4)-ROW($F$4)+1,COLUMN(H$3)))=0,"",INDIRECT(ADDRESS(ROW()*3-ROW($L$4)-ROW($F$4)+1,COLUMN(H$3))))</f>
        <v>0.21369999999999997</v>
      </c>
      <c r="V10" s="56" cm="1">
        <f t="array" aca="1" ref="V10" ca="1">IF(INDIRECT(ADDRESS(ROW()*3-ROW($L$4)-ROW($F$4)+1,COLUMN(I$3)))=0,"",INDIRECT(ADDRESS(ROW()*3-ROW($L$4)-ROW($F$4)+1,COLUMN(I$3))))</f>
        <v>1.2298</v>
      </c>
      <c r="W10" s="57" cm="1">
        <f t="array" aca="1" ref="W10" ca="1">IF(INDIRECT(ADDRESS(ROW()*3-ROW($L$4)-ROW($F$4)+1,COLUMN(J$3)))=0,"",INDIRECT(ADDRESS(ROW()*3-ROW($L$4)-ROW($F$4)+1,COLUMN(J$3))))</f>
        <v>0.1172</v>
      </c>
      <c r="X10" s="58" cm="1">
        <f t="array" aca="1" ref="X10" ca="1">IF(INDIRECT(ADDRESS(ROW()*3-ROW($L$4)-ROW($F$4),COLUMN(G$3)))=0,"",INDIRECT(ADDRESS(ROW()*3-ROW($L$4)-ROW($F$4)+2,COLUMN(G$3))))</f>
        <v>1.5832999999999999</v>
      </c>
      <c r="Y10" s="56" cm="1">
        <f t="array" aca="1" ref="Y10" ca="1">IF(INDIRECT(ADDRESS(ROW()*3-ROW($L$4)-ROW($F$4),COLUMN(H$3)))=0,"",INDIRECT(ADDRESS(ROW()*3-ROW($L$4)-ROW($F$4)+2,COLUMN(H$3))))</f>
        <v>0.21689999999999987</v>
      </c>
      <c r="Z10" s="56" cm="1">
        <f t="array" aca="1" ref="Z10" ca="1">IF(INDIRECT(ADDRESS(ROW()*3-ROW($L$4)-ROW($F$4),COLUMN(I$3)))=0,"",INDIRECT(ADDRESS(ROW()*3-ROW($L$4)-ROW($F$4)+2,COLUMN(I$3))))</f>
        <v>1.2476</v>
      </c>
      <c r="AA10" s="57" cm="1">
        <f t="array" aca="1" ref="AA10" ca="1">IF(INDIRECT(ADDRESS(ROW()*3-ROW($L$4)-ROW($F$4),COLUMN(J$3)))=0,"",INDIRECT(ADDRESS(ROW()*3-ROW($L$4)-ROW($F$4)+2,COLUMN(J$3))))</f>
        <v>0.1188</v>
      </c>
    </row>
    <row r="11" spans="1:27" ht="15" thickBot="1">
      <c r="A11" s="3" t="s">
        <v>9</v>
      </c>
      <c r="B11" s="18">
        <v>2.3290999999999999E-4</v>
      </c>
      <c r="C11" s="227"/>
      <c r="D11" s="227"/>
      <c r="E11" s="224"/>
      <c r="F11" s="3" t="s">
        <v>9</v>
      </c>
      <c r="G11" s="177">
        <v>4.7751000000000001</v>
      </c>
      <c r="H11" s="178">
        <v>3.3842000000000003</v>
      </c>
      <c r="I11" s="178">
        <v>1.2504999999999999</v>
      </c>
      <c r="J11" s="178">
        <v>0.1404</v>
      </c>
      <c r="K11" s="27"/>
      <c r="L11" s="67">
        <v>2020</v>
      </c>
      <c r="M11" s="10" t="s">
        <v>32</v>
      </c>
      <c r="N11" s="77" t="s">
        <v>33</v>
      </c>
      <c r="O11" s="54" cm="1">
        <f t="array" aca="1" ref="O11" ca="1">IF(INDIRECT(ADDRESS(ROW()*3-ROW($L$4)-ROW($F$4),COLUMN($E$2)))=0,"",INDIRECT(ADDRESS(ROW()*3-ROW($L$4)-ROW($F$4),COLUMN($E$2))))</f>
        <v>335.41</v>
      </c>
      <c r="P11" s="58" cm="1">
        <f t="array" aca="1" ref="P11" ca="1">IF(INDIRECT(ADDRESS(ROW()*3-ROW($L$4)-ROW($F$4),COLUMN(G$3)))=0,"",INDIRECT(ADDRESS(ROW()*3-ROW($L$4)-ROW($F$4),COLUMN(G$3))))</f>
        <v>0.78110000000000002</v>
      </c>
      <c r="Q11" s="56" cm="1">
        <f t="array" aca="1" ref="Q11" ca="1">IF(INDIRECT(ADDRESS(ROW()*3-ROW($L$4)-ROW($F$4),COLUMN(H$3)))=0,"",INDIRECT(ADDRESS(ROW()*3-ROW($L$4)-ROW($F$4),COLUMN(H$3))))</f>
        <v>-0.25049999999999994</v>
      </c>
      <c r="R11" s="56" cm="1">
        <f t="array" aca="1" ref="R11" ca="1">IF(INDIRECT(ADDRESS(ROW()*3-ROW($L$4)-ROW($F$4),COLUMN(I$3)))=0,"",INDIRECT(ADDRESS(ROW()*3-ROW($L$4)-ROW($F$4),COLUMN(I$3))))</f>
        <v>0.90369999999999995</v>
      </c>
      <c r="S11" s="57" cm="1">
        <f t="array" aca="1" ref="S11" ca="1">IF(INDIRECT(ADDRESS(ROW()*3-ROW($L$4)-ROW($F$4),COLUMN(J$3)))=0,"",INDIRECT(ADDRESS(ROW()*3-ROW($L$4)-ROW($F$4),COLUMN(J$3))))</f>
        <v>0.12790000000000001</v>
      </c>
      <c r="T11" s="58" cm="1">
        <f t="array" aca="1" ref="T11" ca="1">IF(INDIRECT(ADDRESS(ROW()*3-ROW($L$4)-ROW($F$4)+1,COLUMN(G$3)))=0,"",INDIRECT(ADDRESS(ROW()*3-ROW($L$4)-ROW($F$4)+1,COLUMN(G$3))))</f>
        <v>0.79139999999999999</v>
      </c>
      <c r="U11" s="56" cm="1">
        <f t="array" aca="1" ref="U11" ca="1">IF(INDIRECT(ADDRESS(ROW()*3-ROW($L$4)-ROW($F$4)+1,COLUMN(H$3)))=0,"",INDIRECT(ADDRESS(ROW()*3-ROW($L$4)-ROW($F$4)+1,COLUMN(H$3))))</f>
        <v>-0.25389999999999996</v>
      </c>
      <c r="V11" s="56" cm="1">
        <f t="array" aca="1" ref="V11" ca="1">IF(INDIRECT(ADDRESS(ROW()*3-ROW($L$4)-ROW($F$4)+1,COLUMN(I$3)))=0,"",INDIRECT(ADDRESS(ROW()*3-ROW($L$4)-ROW($F$4)+1,COLUMN(I$3))))</f>
        <v>0.91569999999999996</v>
      </c>
      <c r="W11" s="57" cm="1">
        <f t="array" aca="1" ref="W11" ca="1">IF(INDIRECT(ADDRESS(ROW()*3-ROW($L$4)-ROW($F$4)+1,COLUMN(J$3)))=0,"",INDIRECT(ADDRESS(ROW()*3-ROW($L$4)-ROW($F$4)+1,COLUMN(J$3))))</f>
        <v>0.12959999999999999</v>
      </c>
      <c r="X11" s="58" cm="1">
        <f t="array" aca="1" ref="X11" ca="1">IF(INDIRECT(ADDRESS(ROW()*3-ROW($L$4)-ROW($F$4),COLUMN(G$3)))=0,"",INDIRECT(ADDRESS(ROW()*3-ROW($L$4)-ROW($F$4)+2,COLUMN(G$3))))</f>
        <v>0.80349999999999999</v>
      </c>
      <c r="Y11" s="56" cm="1">
        <f t="array" aca="1" ref="Y11" ca="1">IF(INDIRECT(ADDRESS(ROW()*3-ROW($L$4)-ROW($F$4),COLUMN(H$3)))=0,"",INDIRECT(ADDRESS(ROW()*3-ROW($L$4)-ROW($F$4)+2,COLUMN(H$3))))</f>
        <v>-0.25769999999999998</v>
      </c>
      <c r="Z11" s="56" cm="1">
        <f t="array" aca="1" ref="Z11" ca="1">IF(INDIRECT(ADDRESS(ROW()*3-ROW($L$4)-ROW($F$4),COLUMN(I$3)))=0,"",INDIRECT(ADDRESS(ROW()*3-ROW($L$4)-ROW($F$4)+2,COLUMN(I$3))))</f>
        <v>0.92959999999999998</v>
      </c>
      <c r="AA11" s="57" cm="1">
        <f t="array" aca="1" ref="AA11" ca="1">IF(INDIRECT(ADDRESS(ROW()*3-ROW($L$4)-ROW($F$4),COLUMN(J$3)))=0,"",INDIRECT(ADDRESS(ROW()*3-ROW($L$4)-ROW($F$4)+2,COLUMN(J$3))))</f>
        <v>0.13159999999999999</v>
      </c>
    </row>
    <row r="12" spans="1:27" ht="15" thickBot="1">
      <c r="A12" s="3" t="s">
        <v>10</v>
      </c>
      <c r="B12" s="19">
        <v>2.3628000000000001E-4</v>
      </c>
      <c r="C12" s="228"/>
      <c r="D12" s="228"/>
      <c r="E12" s="225"/>
      <c r="F12" s="3" t="s">
        <v>10</v>
      </c>
      <c r="G12" s="177">
        <v>4.8441999999999998</v>
      </c>
      <c r="H12" s="178">
        <v>3.4330999999999996</v>
      </c>
      <c r="I12" s="178">
        <v>1.2685999999999999</v>
      </c>
      <c r="J12" s="178">
        <v>0.14249999999999999</v>
      </c>
      <c r="K12" s="27"/>
      <c r="L12" s="67">
        <v>2020</v>
      </c>
      <c r="M12" s="10" t="s">
        <v>33</v>
      </c>
      <c r="N12" s="77" t="s">
        <v>34</v>
      </c>
      <c r="O12" s="54" cm="1">
        <f t="array" aca="1" ref="O12" ca="1">IF(INDIRECT(ADDRESS(ROW()*3-ROW($L$4)-ROW($F$4),COLUMN($E$2)))=0,"",INDIRECT(ADDRESS(ROW()*3-ROW($L$4)-ROW($F$4),COLUMN($E$2))))</f>
        <v>329.81</v>
      </c>
      <c r="P12" s="58" cm="1">
        <f t="array" aca="1" ref="P12" ca="1">IF(INDIRECT(ADDRESS(ROW()*3-ROW($L$4)-ROW($F$4),COLUMN(G$3)))=0,"",INDIRECT(ADDRESS(ROW()*3-ROW($L$4)-ROW($F$4),COLUMN(G$3))))</f>
        <v>0.65749999999999997</v>
      </c>
      <c r="Q12" s="56" cm="1">
        <f t="array" aca="1" ref="Q12" ca="1">IF(INDIRECT(ADDRESS(ROW()*3-ROW($L$4)-ROW($F$4),COLUMN(H$3)))=0,"",INDIRECT(ADDRESS(ROW()*3-ROW($L$4)-ROW($F$4),COLUMN(H$3))))</f>
        <v>-0.55010000000000003</v>
      </c>
      <c r="R12" s="56" cm="1">
        <f t="array" aca="1" ref="R12" ca="1">IF(INDIRECT(ADDRESS(ROW()*3-ROW($L$4)-ROW($F$4),COLUMN(I$3)))=0,"",INDIRECT(ADDRESS(ROW()*3-ROW($L$4)-ROW($F$4),COLUMN(I$3))))</f>
        <v>1.1064000000000001</v>
      </c>
      <c r="S12" s="57" cm="1">
        <f t="array" aca="1" ref="S12" ca="1">IF(INDIRECT(ADDRESS(ROW()*3-ROW($L$4)-ROW($F$4),COLUMN(J$3)))=0,"",INDIRECT(ADDRESS(ROW()*3-ROW($L$4)-ROW($F$4),COLUMN(J$3))))</f>
        <v>0.1012</v>
      </c>
      <c r="T12" s="58" cm="1">
        <f t="array" aca="1" ref="T12" ca="1">IF(INDIRECT(ADDRESS(ROW()*3-ROW($L$4)-ROW($F$4)+1,COLUMN(G$3)))=0,"",INDIRECT(ADDRESS(ROW()*3-ROW($L$4)-ROW($F$4)+1,COLUMN(G$3))))</f>
        <v>0.6663</v>
      </c>
      <c r="U12" s="56" cm="1">
        <f t="array" aca="1" ref="U12" ca="1">IF(INDIRECT(ADDRESS(ROW()*3-ROW($L$4)-ROW($F$4)+1,COLUMN(H$3)))=0,"",INDIRECT(ADDRESS(ROW()*3-ROW($L$4)-ROW($F$4)+1,COLUMN(H$3))))</f>
        <v>-0.55740000000000001</v>
      </c>
      <c r="V12" s="56" cm="1">
        <f t="array" aca="1" ref="V12" ca="1">IF(INDIRECT(ADDRESS(ROW()*3-ROW($L$4)-ROW($F$4)+1,COLUMN(I$3)))=0,"",INDIRECT(ADDRESS(ROW()*3-ROW($L$4)-ROW($F$4)+1,COLUMN(I$3))))</f>
        <v>1.1211</v>
      </c>
      <c r="W12" s="57" cm="1">
        <f t="array" aca="1" ref="W12" ca="1">IF(INDIRECT(ADDRESS(ROW()*3-ROW($L$4)-ROW($F$4)+1,COLUMN(J$3)))=0,"",INDIRECT(ADDRESS(ROW()*3-ROW($L$4)-ROW($F$4)+1,COLUMN(J$3))))</f>
        <v>0.1026</v>
      </c>
      <c r="X12" s="58" cm="1">
        <f t="array" aca="1" ref="X12" ca="1">IF(INDIRECT(ADDRESS(ROW()*3-ROW($L$4)-ROW($F$4),COLUMN(G$3)))=0,"",INDIRECT(ADDRESS(ROW()*3-ROW($L$4)-ROW($F$4)+2,COLUMN(G$3))))</f>
        <v>0.6764</v>
      </c>
      <c r="Y12" s="56" cm="1">
        <f t="array" aca="1" ref="Y12" ca="1">IF(INDIRECT(ADDRESS(ROW()*3-ROW($L$4)-ROW($F$4),COLUMN(H$3)))=0,"",INDIRECT(ADDRESS(ROW()*3-ROW($L$4)-ROW($F$4)+2,COLUMN(H$3))))</f>
        <v>-0.56579999999999986</v>
      </c>
      <c r="Z12" s="56" cm="1">
        <f t="array" aca="1" ref="Z12" ca="1">IF(INDIRECT(ADDRESS(ROW()*3-ROW($L$4)-ROW($F$4),COLUMN(I$3)))=0,"",INDIRECT(ADDRESS(ROW()*3-ROW($L$4)-ROW($F$4)+2,COLUMN(I$3))))</f>
        <v>1.1380999999999999</v>
      </c>
      <c r="AA12" s="57" cm="1">
        <f t="array" aca="1" ref="AA12" ca="1">IF(INDIRECT(ADDRESS(ROW()*3-ROW($L$4)-ROW($F$4),COLUMN(J$3)))=0,"",INDIRECT(ADDRESS(ROW()*3-ROW($L$4)-ROW($F$4)+2,COLUMN(J$3))))</f>
        <v>0.1041</v>
      </c>
    </row>
    <row r="13" spans="1:27" ht="15" thickBot="1">
      <c r="A13" s="3" t="s">
        <v>8</v>
      </c>
      <c r="B13" s="17">
        <v>2.3001E-4</v>
      </c>
      <c r="C13" s="226" t="s">
        <v>28</v>
      </c>
      <c r="D13" s="226" t="s">
        <v>29</v>
      </c>
      <c r="E13" s="223">
        <v>501.73</v>
      </c>
      <c r="F13" s="3" t="s">
        <v>8</v>
      </c>
      <c r="G13" s="177">
        <v>4.6399999999999997</v>
      </c>
      <c r="H13" s="178">
        <v>2.9017999999999997</v>
      </c>
      <c r="I13" s="178">
        <v>1.5919000000000001</v>
      </c>
      <c r="J13" s="178">
        <v>0.14630000000000001</v>
      </c>
      <c r="K13" s="27"/>
      <c r="L13" s="67">
        <v>2020</v>
      </c>
      <c r="M13" s="10" t="s">
        <v>34</v>
      </c>
      <c r="N13" s="77" t="s">
        <v>35</v>
      </c>
      <c r="O13" s="54" cm="1">
        <f t="array" aca="1" ref="O13" ca="1">IF(INDIRECT(ADDRESS(ROW()*3-ROW($L$4)-ROW($F$4),COLUMN($E$2)))=0,"",INDIRECT(ADDRESS(ROW()*3-ROW($L$4)-ROW($F$4),COLUMN($E$2))))</f>
        <v>334.59</v>
      </c>
      <c r="P13" s="58" cm="1">
        <f t="array" aca="1" ref="P13" ca="1">IF(INDIRECT(ADDRESS(ROW()*3-ROW($L$4)-ROW($F$4),COLUMN(G$3)))=0,"",INDIRECT(ADDRESS(ROW()*3-ROW($L$4)-ROW($F$4),COLUMN(G$3))))</f>
        <v>0.76300000000000001</v>
      </c>
      <c r="Q13" s="56" cm="1">
        <f t="array" aca="1" ref="Q13" ca="1">IF(INDIRECT(ADDRESS(ROW()*3-ROW($L$4)-ROW($F$4),COLUMN(H$3)))=0,"",INDIRECT(ADDRESS(ROW()*3-ROW($L$4)-ROW($F$4),COLUMN(H$3))))</f>
        <v>-0.51260000000000006</v>
      </c>
      <c r="R13" s="56" cm="1">
        <f t="array" aca="1" ref="R13" ca="1">IF(INDIRECT(ADDRESS(ROW()*3-ROW($L$4)-ROW($F$4),COLUMN(I$3)))=0,"",INDIRECT(ADDRESS(ROW()*3-ROW($L$4)-ROW($F$4),COLUMN(I$3))))</f>
        <v>1.1684000000000001</v>
      </c>
      <c r="S13" s="57" cm="1">
        <f t="array" aca="1" ref="S13" ca="1">IF(INDIRECT(ADDRESS(ROW()*3-ROW($L$4)-ROW($F$4),COLUMN(J$3)))=0,"",INDIRECT(ADDRESS(ROW()*3-ROW($L$4)-ROW($F$4),COLUMN(J$3))))</f>
        <v>0.1072</v>
      </c>
      <c r="T13" s="58" cm="1">
        <f t="array" aca="1" ref="T13" ca="1">IF(INDIRECT(ADDRESS(ROW()*3-ROW($L$4)-ROW($F$4)+1,COLUMN(G$3)))=0,"",INDIRECT(ADDRESS(ROW()*3-ROW($L$4)-ROW($F$4)+1,COLUMN(G$3))))</f>
        <v>0.77310000000000001</v>
      </c>
      <c r="U13" s="56" cm="1">
        <f t="array" aca="1" ref="U13" ca="1">IF(INDIRECT(ADDRESS(ROW()*3-ROW($L$4)-ROW($F$4)+1,COLUMN(H$3)))=0,"",INDIRECT(ADDRESS(ROW()*3-ROW($L$4)-ROW($F$4)+1,COLUMN(H$3))))</f>
        <v>-0.51939999999999997</v>
      </c>
      <c r="V13" s="56" cm="1">
        <f t="array" aca="1" ref="V13" ca="1">IF(INDIRECT(ADDRESS(ROW()*3-ROW($L$4)-ROW($F$4)+1,COLUMN(I$3)))=0,"",INDIRECT(ADDRESS(ROW()*3-ROW($L$4)-ROW($F$4)+1,COLUMN(I$3))))</f>
        <v>1.1839</v>
      </c>
      <c r="W13" s="57" cm="1">
        <f t="array" aca="1" ref="W13" ca="1">IF(INDIRECT(ADDRESS(ROW()*3-ROW($L$4)-ROW($F$4)+1,COLUMN(J$3)))=0,"",INDIRECT(ADDRESS(ROW()*3-ROW($L$4)-ROW($F$4)+1,COLUMN(J$3))))</f>
        <v>0.1086</v>
      </c>
      <c r="X13" s="58" cm="1">
        <f t="array" aca="1" ref="X13" ca="1">IF(INDIRECT(ADDRESS(ROW()*3-ROW($L$4)-ROW($F$4),COLUMN(G$3)))=0,"",INDIRECT(ADDRESS(ROW()*3-ROW($L$4)-ROW($F$4)+2,COLUMN(G$3))))</f>
        <v>0.78480000000000005</v>
      </c>
      <c r="Y13" s="56" cm="1">
        <f t="array" aca="1" ref="Y13" ca="1">IF(INDIRECT(ADDRESS(ROW()*3-ROW($L$4)-ROW($F$4),COLUMN(H$3)))=0,"",INDIRECT(ADDRESS(ROW()*3-ROW($L$4)-ROW($F$4)+2,COLUMN(H$3))))</f>
        <v>-0.52739999999999987</v>
      </c>
      <c r="Z13" s="56" cm="1">
        <f t="array" aca="1" ref="Z13" ca="1">IF(INDIRECT(ADDRESS(ROW()*3-ROW($L$4)-ROW($F$4),COLUMN(I$3)))=0,"",INDIRECT(ADDRESS(ROW()*3-ROW($L$4)-ROW($F$4)+2,COLUMN(I$3))))</f>
        <v>1.2019</v>
      </c>
      <c r="AA13" s="57" cm="1">
        <f t="array" aca="1" ref="AA13" ca="1">IF(INDIRECT(ADDRESS(ROW()*3-ROW($L$4)-ROW($F$4),COLUMN(J$3)))=0,"",INDIRECT(ADDRESS(ROW()*3-ROW($L$4)-ROW($F$4)+2,COLUMN(J$3))))</f>
        <v>0.1103</v>
      </c>
    </row>
    <row r="14" spans="1:27" ht="15" thickBot="1">
      <c r="A14" s="3" t="s">
        <v>9</v>
      </c>
      <c r="B14" s="18">
        <v>2.3290999999999999E-4</v>
      </c>
      <c r="C14" s="227"/>
      <c r="D14" s="227"/>
      <c r="E14" s="224"/>
      <c r="F14" s="3" t="s">
        <v>9</v>
      </c>
      <c r="G14" s="177">
        <v>4.6985000000000001</v>
      </c>
      <c r="H14" s="178">
        <v>2.9384000000000001</v>
      </c>
      <c r="I14" s="178">
        <v>1.6120000000000001</v>
      </c>
      <c r="J14" s="178">
        <v>0.14810000000000001</v>
      </c>
      <c r="K14" s="27"/>
      <c r="L14" s="67">
        <v>2020</v>
      </c>
      <c r="M14" s="10" t="s">
        <v>35</v>
      </c>
      <c r="N14" s="77" t="s">
        <v>36</v>
      </c>
      <c r="O14" s="54" cm="1">
        <f t="array" aca="1" ref="O14" ca="1">IF(INDIRECT(ADDRESS(ROW()*3-ROW($L$4)-ROW($F$4),COLUMN($E$2)))=0,"",INDIRECT(ADDRESS(ROW()*3-ROW($L$4)-ROW($F$4),COLUMN($E$2))))</f>
        <v>365.1</v>
      </c>
      <c r="P14" s="58" cm="1">
        <f t="array" aca="1" ref="P14" ca="1">IF(INDIRECT(ADDRESS(ROW()*3-ROW($L$4)-ROW($F$4),COLUMN(G$3)))=0,"",INDIRECT(ADDRESS(ROW()*3-ROW($L$4)-ROW($F$4),COLUMN(G$3))))</f>
        <v>1.4359999999999999</v>
      </c>
      <c r="Q14" s="56" cm="1">
        <f t="array" aca="1" ref="Q14" ca="1">IF(INDIRECT(ADDRESS(ROW()*3-ROW($L$4)-ROW($F$4),COLUMN(H$3)))=0,"",INDIRECT(ADDRESS(ROW()*3-ROW($L$4)-ROW($F$4),COLUMN(H$3))))</f>
        <v>-0.71909999999999985</v>
      </c>
      <c r="R14" s="56" cm="1">
        <f t="array" aca="1" ref="R14" ca="1">IF(INDIRECT(ADDRESS(ROW()*3-ROW($L$4)-ROW($F$4),COLUMN(I$3)))=0,"",INDIRECT(ADDRESS(ROW()*3-ROW($L$4)-ROW($F$4),COLUMN(I$3))))</f>
        <v>2.0032999999999999</v>
      </c>
      <c r="S14" s="57" cm="1">
        <f t="array" aca="1" ref="S14" ca="1">IF(INDIRECT(ADDRESS(ROW()*3-ROW($L$4)-ROW($F$4),COLUMN(J$3)))=0,"",INDIRECT(ADDRESS(ROW()*3-ROW($L$4)-ROW($F$4),COLUMN(J$3))))</f>
        <v>0.15179999999999999</v>
      </c>
      <c r="T14" s="58" cm="1">
        <f t="array" aca="1" ref="T14" ca="1">IF(INDIRECT(ADDRESS(ROW()*3-ROW($L$4)-ROW($F$4)+1,COLUMN(G$3)))=0,"",INDIRECT(ADDRESS(ROW()*3-ROW($L$4)-ROW($F$4)+1,COLUMN(G$3))))</f>
        <v>1.4551000000000001</v>
      </c>
      <c r="U14" s="56" cm="1">
        <f t="array" aca="1" ref="U14" ca="1">IF(INDIRECT(ADDRESS(ROW()*3-ROW($L$4)-ROW($F$4)+1,COLUMN(H$3)))=0,"",INDIRECT(ADDRESS(ROW()*3-ROW($L$4)-ROW($F$4)+1,COLUMN(H$3))))</f>
        <v>-0.72859999999999991</v>
      </c>
      <c r="V14" s="56" cm="1">
        <f t="array" aca="1" ref="V14" ca="1">IF(INDIRECT(ADDRESS(ROW()*3-ROW($L$4)-ROW($F$4)+1,COLUMN(I$3)))=0,"",INDIRECT(ADDRESS(ROW()*3-ROW($L$4)-ROW($F$4)+1,COLUMN(I$3))))</f>
        <v>2.0299</v>
      </c>
      <c r="W14" s="57" cm="1">
        <f t="array" aca="1" ref="W14" ca="1">IF(INDIRECT(ADDRESS(ROW()*3-ROW($L$4)-ROW($F$4)+1,COLUMN(J$3)))=0,"",INDIRECT(ADDRESS(ROW()*3-ROW($L$4)-ROW($F$4)+1,COLUMN(J$3))))</f>
        <v>0.15379999999999999</v>
      </c>
      <c r="X14" s="58" cm="1">
        <f t="array" aca="1" ref="X14" ca="1">IF(INDIRECT(ADDRESS(ROW()*3-ROW($L$4)-ROW($F$4),COLUMN(G$3)))=0,"",INDIRECT(ADDRESS(ROW()*3-ROW($L$4)-ROW($F$4)+2,COLUMN(G$3))))</f>
        <v>1.4771000000000001</v>
      </c>
      <c r="Y14" s="56" cm="1">
        <f t="array" aca="1" ref="Y14" ca="1">IF(INDIRECT(ADDRESS(ROW()*3-ROW($L$4)-ROW($F$4),COLUMN(H$3)))=0,"",INDIRECT(ADDRESS(ROW()*3-ROW($L$4)-ROW($F$4)+2,COLUMN(H$3))))</f>
        <v>-0.73970000000000014</v>
      </c>
      <c r="Z14" s="56" cm="1">
        <f t="array" aca="1" ref="Z14" ca="1">IF(INDIRECT(ADDRESS(ROW()*3-ROW($L$4)-ROW($F$4),COLUMN(I$3)))=0,"",INDIRECT(ADDRESS(ROW()*3-ROW($L$4)-ROW($F$4)+2,COLUMN(I$3))))</f>
        <v>2.0607000000000002</v>
      </c>
      <c r="AA14" s="57" cm="1">
        <f t="array" aca="1" ref="AA14" ca="1">IF(INDIRECT(ADDRESS(ROW()*3-ROW($L$4)-ROW($F$4),COLUMN(J$3)))=0,"",INDIRECT(ADDRESS(ROW()*3-ROW($L$4)-ROW($F$4)+2,COLUMN(J$3))))</f>
        <v>0.15609999999999999</v>
      </c>
    </row>
    <row r="15" spans="1:27" ht="15" thickBot="1">
      <c r="A15" s="3" t="s">
        <v>10</v>
      </c>
      <c r="B15" s="19">
        <v>2.3628000000000001E-4</v>
      </c>
      <c r="C15" s="228"/>
      <c r="D15" s="228"/>
      <c r="E15" s="225"/>
      <c r="F15" s="3" t="s">
        <v>10</v>
      </c>
      <c r="G15" s="177">
        <v>4.7664999999999997</v>
      </c>
      <c r="H15" s="178">
        <v>2.9808999999999997</v>
      </c>
      <c r="I15" s="178">
        <v>1.6353</v>
      </c>
      <c r="J15" s="178">
        <v>0.15029999999999999</v>
      </c>
      <c r="K15" s="27"/>
      <c r="L15" s="67">
        <v>2020</v>
      </c>
      <c r="M15" s="10" t="s">
        <v>36</v>
      </c>
      <c r="N15" s="77" t="s">
        <v>37</v>
      </c>
      <c r="O15" s="54" cm="1">
        <f t="array" aca="1" ref="O15" ca="1">IF(INDIRECT(ADDRESS(ROW()*3-ROW($L$4)-ROW($F$4),COLUMN($E$2)))=0,"",INDIRECT(ADDRESS(ROW()*3-ROW($L$4)-ROW($F$4),COLUMN($E$2))))</f>
        <v>383.66</v>
      </c>
      <c r="P15" s="58" cm="1">
        <f t="array" aca="1" ref="P15" ca="1">IF(INDIRECT(ADDRESS(ROW()*3-ROW($L$4)-ROW($F$4),COLUMN(G$3)))=0,"",INDIRECT(ADDRESS(ROW()*3-ROW($L$4)-ROW($F$4),COLUMN(G$3))))</f>
        <v>1.8453999999999999</v>
      </c>
      <c r="Q15" s="56" cm="1">
        <f t="array" aca="1" ref="Q15" ca="1">IF(INDIRECT(ADDRESS(ROW()*3-ROW($L$4)-ROW($F$4),COLUMN(H$3)))=0,"",INDIRECT(ADDRESS(ROW()*3-ROW($L$4)-ROW($F$4),COLUMN(H$3))))</f>
        <v>-0.67980000000000007</v>
      </c>
      <c r="R15" s="56" cm="1">
        <f t="array" aca="1" ref="R15" ca="1">IF(INDIRECT(ADDRESS(ROW()*3-ROW($L$4)-ROW($F$4),COLUMN(I$3)))=0,"",INDIRECT(ADDRESS(ROW()*3-ROW($L$4)-ROW($F$4),COLUMN(I$3))))</f>
        <v>2.3893</v>
      </c>
      <c r="S15" s="57" cm="1">
        <f t="array" aca="1" ref="S15" ca="1">IF(INDIRECT(ADDRESS(ROW()*3-ROW($L$4)-ROW($F$4),COLUMN(J$3)))=0,"",INDIRECT(ADDRESS(ROW()*3-ROW($L$4)-ROW($F$4),COLUMN(J$3))))</f>
        <v>0.13589999999999999</v>
      </c>
      <c r="T15" s="58" cm="1">
        <f t="array" aca="1" ref="T15" ca="1">IF(INDIRECT(ADDRESS(ROW()*3-ROW($L$4)-ROW($F$4)+1,COLUMN(G$3)))=0,"",INDIRECT(ADDRESS(ROW()*3-ROW($L$4)-ROW($F$4)+1,COLUMN(G$3))))</f>
        <v>1.8698999999999999</v>
      </c>
      <c r="U15" s="56" cm="1">
        <f t="array" aca="1" ref="U15" ca="1">IF(INDIRECT(ADDRESS(ROW()*3-ROW($L$4)-ROW($F$4)+1,COLUMN(H$3)))=0,"",INDIRECT(ADDRESS(ROW()*3-ROW($L$4)-ROW($F$4)+1,COLUMN(H$3))))</f>
        <v>-0.68890000000000007</v>
      </c>
      <c r="V15" s="56" cm="1">
        <f t="array" aca="1" ref="V15" ca="1">IF(INDIRECT(ADDRESS(ROW()*3-ROW($L$4)-ROW($F$4)+1,COLUMN(I$3)))=0,"",INDIRECT(ADDRESS(ROW()*3-ROW($L$4)-ROW($F$4)+1,COLUMN(I$3))))</f>
        <v>2.4211</v>
      </c>
      <c r="W15" s="57" cm="1">
        <f t="array" aca="1" ref="W15" ca="1">IF(INDIRECT(ADDRESS(ROW()*3-ROW($L$4)-ROW($F$4)+1,COLUMN(J$3)))=0,"",INDIRECT(ADDRESS(ROW()*3-ROW($L$4)-ROW($F$4)+1,COLUMN(J$3))))</f>
        <v>0.13769999999999999</v>
      </c>
      <c r="X15" s="58" cm="1">
        <f t="array" aca="1" ref="X15" ca="1">IF(INDIRECT(ADDRESS(ROW()*3-ROW($L$4)-ROW($F$4),COLUMN(G$3)))=0,"",INDIRECT(ADDRESS(ROW()*3-ROW($L$4)-ROW($F$4)+2,COLUMN(G$3))))</f>
        <v>1.8982000000000001</v>
      </c>
      <c r="Y15" s="56" cm="1">
        <f t="array" aca="1" ref="Y15" ca="1">IF(INDIRECT(ADDRESS(ROW()*3-ROW($L$4)-ROW($F$4),COLUMN(H$3)))=0,"",INDIRECT(ADDRESS(ROW()*3-ROW($L$4)-ROW($F$4)+2,COLUMN(H$3))))</f>
        <v>-0.69940000000000013</v>
      </c>
      <c r="Z15" s="56" cm="1">
        <f t="array" aca="1" ref="Z15" ca="1">IF(INDIRECT(ADDRESS(ROW()*3-ROW($L$4)-ROW($F$4),COLUMN(I$3)))=0,"",INDIRECT(ADDRESS(ROW()*3-ROW($L$4)-ROW($F$4)+2,COLUMN(I$3))))</f>
        <v>2.4578000000000002</v>
      </c>
      <c r="AA15" s="57" cm="1">
        <f t="array" aca="1" ref="AA15" ca="1">IF(INDIRECT(ADDRESS(ROW()*3-ROW($L$4)-ROW($F$4),COLUMN(J$3)))=0,"",INDIRECT(ADDRESS(ROW()*3-ROW($L$4)-ROW($F$4)+2,COLUMN(J$3))))</f>
        <v>0.13980000000000001</v>
      </c>
    </row>
    <row r="16" spans="1:27" ht="15" thickBot="1">
      <c r="A16" s="3" t="s">
        <v>8</v>
      </c>
      <c r="B16" s="17">
        <v>2.3001E-4</v>
      </c>
      <c r="C16" s="226" t="s">
        <v>29</v>
      </c>
      <c r="D16" s="226" t="s">
        <v>30</v>
      </c>
      <c r="E16" s="223">
        <v>479.04</v>
      </c>
      <c r="F16" s="3" t="s">
        <v>8</v>
      </c>
      <c r="G16" s="177">
        <v>4.1181000000000001</v>
      </c>
      <c r="H16" s="178">
        <v>1.9081999999999999</v>
      </c>
      <c r="I16" s="178">
        <v>2.0333000000000001</v>
      </c>
      <c r="J16" s="178">
        <v>0.17660000000000001</v>
      </c>
      <c r="K16" s="27"/>
      <c r="L16" s="68">
        <v>2020</v>
      </c>
      <c r="M16" s="11" t="s">
        <v>37</v>
      </c>
      <c r="N16" s="78" t="s">
        <v>26</v>
      </c>
      <c r="O16" s="59" cm="1">
        <f t="array" aca="1" ref="O16" ca="1">IF(INDIRECT(ADDRESS(ROW()*3-ROW($L$4)-ROW($F$4),COLUMN($E$2)))=0,"",INDIRECT(ADDRESS(ROW()*3-ROW($L$4)-ROW($F$4),COLUMN($E$2))))</f>
        <v>393.35</v>
      </c>
      <c r="P16" s="63" cm="1">
        <f t="array" aca="1" ref="P16" ca="1">IF(INDIRECT(ADDRESS(ROW()*3-ROW($L$4)-ROW($F$4),COLUMN(G$3)))=0,"",INDIRECT(ADDRESS(ROW()*3-ROW($L$4)-ROW($F$4),COLUMN(G$3))))</f>
        <v>2.0590999999999999</v>
      </c>
      <c r="Q16" s="61" cm="1">
        <f t="array" aca="1" ref="Q16" ca="1">IF(INDIRECT(ADDRESS(ROW()*3-ROW($L$4)-ROW($F$4),COLUMN(H$3)))=0,"",INDIRECT(ADDRESS(ROW()*3-ROW($L$4)-ROW($F$4),COLUMN(H$3))))</f>
        <v>-0.74320000000000008</v>
      </c>
      <c r="R16" s="61" cm="1">
        <f t="array" aca="1" ref="R16" ca="1">IF(INDIRECT(ADDRESS(ROW()*3-ROW($L$4)-ROW($F$4),COLUMN(I$3)))=0,"",INDIRECT(ADDRESS(ROW()*3-ROW($L$4)-ROW($F$4),COLUMN(I$3))))</f>
        <v>2.6869000000000001</v>
      </c>
      <c r="S16" s="62" cm="1">
        <f t="array" aca="1" ref="S16" ca="1">IF(INDIRECT(ADDRESS(ROW()*3-ROW($L$4)-ROW($F$4),COLUMN(J$3)))=0,"",INDIRECT(ADDRESS(ROW()*3-ROW($L$4)-ROW($F$4),COLUMN(J$3))))</f>
        <v>0.1154</v>
      </c>
      <c r="T16" s="63" cm="1">
        <f t="array" aca="1" ref="T16" ca="1">IF(INDIRECT(ADDRESS(ROW()*3-ROW($L$4)-ROW($F$4)+1,COLUMN(G$3)))=0,"",INDIRECT(ADDRESS(ROW()*3-ROW($L$4)-ROW($F$4)+1,COLUMN(G$3))))</f>
        <v>2.0865</v>
      </c>
      <c r="U16" s="61" cm="1">
        <f t="array" aca="1" ref="U16" ca="1">IF(INDIRECT(ADDRESS(ROW()*3-ROW($L$4)-ROW($F$4)+1,COLUMN(H$3)))=0,"",INDIRECT(ADDRESS(ROW()*3-ROW($L$4)-ROW($F$4)+1,COLUMN(H$3))))</f>
        <v>-0.75299999999999989</v>
      </c>
      <c r="V16" s="61" cm="1">
        <f t="array" aca="1" ref="V16" ca="1">IF(INDIRECT(ADDRESS(ROW()*3-ROW($L$4)-ROW($F$4)+1,COLUMN(I$3)))=0,"",INDIRECT(ADDRESS(ROW()*3-ROW($L$4)-ROW($F$4)+1,COLUMN(I$3))))</f>
        <v>2.7225999999999999</v>
      </c>
      <c r="W16" s="62" cm="1">
        <f t="array" aca="1" ref="W16" ca="1">IF(INDIRECT(ADDRESS(ROW()*3-ROW($L$4)-ROW($F$4)+1,COLUMN(J$3)))=0,"",INDIRECT(ADDRESS(ROW()*3-ROW($L$4)-ROW($F$4)+1,COLUMN(J$3))))</f>
        <v>0.1169</v>
      </c>
      <c r="X16" s="63" cm="1">
        <f t="array" aca="1" ref="X16" ca="1">IF(INDIRECT(ADDRESS(ROW()*3-ROW($L$4)-ROW($F$4),COLUMN(G$3)))=0,"",INDIRECT(ADDRESS(ROW()*3-ROW($L$4)-ROW($F$4)+2,COLUMN(G$3))))</f>
        <v>2.1181000000000001</v>
      </c>
      <c r="Y16" s="61" cm="1">
        <f t="array" aca="1" ref="Y16" ca="1">IF(INDIRECT(ADDRESS(ROW()*3-ROW($L$4)-ROW($F$4),COLUMN(H$3)))=0,"",INDIRECT(ADDRESS(ROW()*3-ROW($L$4)-ROW($F$4)+2,COLUMN(H$3))))</f>
        <v>-0.76449999999999996</v>
      </c>
      <c r="Z16" s="61" cm="1">
        <f t="array" aca="1" ref="Z16" ca="1">IF(INDIRECT(ADDRESS(ROW()*3-ROW($L$4)-ROW($F$4),COLUMN(I$3)))=0,"",INDIRECT(ADDRESS(ROW()*3-ROW($L$4)-ROW($F$4)+2,COLUMN(I$3))))</f>
        <v>2.7639</v>
      </c>
      <c r="AA16" s="62" cm="1">
        <f t="array" aca="1" ref="AA16" ca="1">IF(INDIRECT(ADDRESS(ROW()*3-ROW($L$4)-ROW($F$4),COLUMN(J$3)))=0,"",INDIRECT(ADDRESS(ROW()*3-ROW($L$4)-ROW($F$4)+2,COLUMN(J$3))))</f>
        <v>0.1187</v>
      </c>
    </row>
    <row r="17" spans="1:21" ht="15" thickBot="1">
      <c r="A17" s="3" t="s">
        <v>9</v>
      </c>
      <c r="B17" s="18">
        <v>2.3290999999999999E-4</v>
      </c>
      <c r="C17" s="227"/>
      <c r="D17" s="227"/>
      <c r="E17" s="224"/>
      <c r="F17" s="3" t="s">
        <v>9</v>
      </c>
      <c r="G17" s="177">
        <v>4.17</v>
      </c>
      <c r="H17" s="178">
        <v>1.9321999999999999</v>
      </c>
      <c r="I17" s="178">
        <v>2.0589</v>
      </c>
      <c r="J17" s="178">
        <v>0.1789</v>
      </c>
      <c r="K17" s="27"/>
      <c r="M17" s="23"/>
    </row>
    <row r="18" spans="1:21" ht="16" thickBot="1">
      <c r="A18" s="3" t="s">
        <v>10</v>
      </c>
      <c r="B18" s="19">
        <v>2.3628000000000001E-4</v>
      </c>
      <c r="C18" s="228"/>
      <c r="D18" s="228"/>
      <c r="E18" s="225"/>
      <c r="F18" s="3" t="s">
        <v>10</v>
      </c>
      <c r="G18" s="177">
        <v>4.2304000000000004</v>
      </c>
      <c r="H18" s="178">
        <v>1.9602000000000006</v>
      </c>
      <c r="I18" s="178">
        <v>2.0886999999999998</v>
      </c>
      <c r="J18" s="178">
        <v>0.18149999999999999</v>
      </c>
      <c r="K18" s="27"/>
      <c r="L18" s="12" t="str">
        <f>"Fuel Price Adjustment " &amp; L4 &amp; " - High Voltage  (c/kWh)"</f>
        <v>Fuel Price Adjustment 2020 - High Voltage  (c/kWh)</v>
      </c>
      <c r="U18" s="12" t="str">
        <f>"Fuel Price Adjustment " &amp; L4 &amp; " - Low Voltage  (c/kWh)"</f>
        <v>Fuel Price Adjustment 2020 - Low Voltage  (c/kWh)</v>
      </c>
    </row>
    <row r="19" spans="1:21" ht="15" thickBot="1">
      <c r="A19" s="3" t="s">
        <v>8</v>
      </c>
      <c r="B19" s="17">
        <v>2.3001E-4</v>
      </c>
      <c r="C19" s="226" t="s">
        <v>30</v>
      </c>
      <c r="D19" s="226" t="s">
        <v>31</v>
      </c>
      <c r="E19" s="223">
        <v>449.12</v>
      </c>
      <c r="F19" s="3" t="s">
        <v>8</v>
      </c>
      <c r="G19" s="177">
        <v>3.4298999999999999</v>
      </c>
      <c r="H19" s="178">
        <v>1.0944</v>
      </c>
      <c r="I19" s="178">
        <v>2.2149999999999999</v>
      </c>
      <c r="J19" s="178">
        <v>0.1205</v>
      </c>
      <c r="K19" s="27"/>
    </row>
    <row r="20" spans="1:21" ht="15" thickBot="1">
      <c r="A20" s="3" t="s">
        <v>9</v>
      </c>
      <c r="B20" s="18">
        <v>2.3290999999999999E-4</v>
      </c>
      <c r="C20" s="227"/>
      <c r="D20" s="227"/>
      <c r="E20" s="224"/>
      <c r="F20" s="3" t="s">
        <v>9</v>
      </c>
      <c r="G20" s="177">
        <v>3.4731999999999998</v>
      </c>
      <c r="H20" s="178">
        <v>1.1082999999999998</v>
      </c>
      <c r="I20" s="178">
        <v>2.2429000000000001</v>
      </c>
      <c r="J20" s="178">
        <v>0.122</v>
      </c>
      <c r="K20" s="27"/>
    </row>
    <row r="21" spans="1:21" ht="15" thickBot="1">
      <c r="A21" s="3" t="s">
        <v>10</v>
      </c>
      <c r="B21" s="19">
        <v>2.3628000000000001E-4</v>
      </c>
      <c r="C21" s="228"/>
      <c r="D21" s="228"/>
      <c r="E21" s="225"/>
      <c r="F21" s="3" t="s">
        <v>10</v>
      </c>
      <c r="G21" s="177">
        <v>3.5234000000000001</v>
      </c>
      <c r="H21" s="178">
        <v>1.1242000000000003</v>
      </c>
      <c r="I21" s="178">
        <v>2.2753999999999999</v>
      </c>
      <c r="J21" s="178">
        <v>0.12379999999999999</v>
      </c>
      <c r="K21" s="27"/>
    </row>
    <row r="22" spans="1:21" ht="15" thickBot="1">
      <c r="A22" s="3" t="s">
        <v>8</v>
      </c>
      <c r="B22" s="17">
        <v>2.3001E-4</v>
      </c>
      <c r="C22" s="226" t="s">
        <v>31</v>
      </c>
      <c r="D22" s="226" t="s">
        <v>32</v>
      </c>
      <c r="E22" s="223">
        <v>367.01</v>
      </c>
      <c r="F22" s="3" t="s">
        <v>8</v>
      </c>
      <c r="G22" s="177">
        <v>1.5412999999999999</v>
      </c>
      <c r="H22" s="178">
        <v>0.21109999999999998</v>
      </c>
      <c r="I22" s="178">
        <v>1.2144999999999999</v>
      </c>
      <c r="J22" s="178">
        <v>0.1157</v>
      </c>
      <c r="K22" s="27"/>
    </row>
    <row r="23" spans="1:21" ht="15" thickBot="1">
      <c r="A23" s="3" t="s">
        <v>9</v>
      </c>
      <c r="B23" s="18">
        <v>2.3290999999999999E-4</v>
      </c>
      <c r="C23" s="227"/>
      <c r="D23" s="227"/>
      <c r="E23" s="224"/>
      <c r="F23" s="3" t="s">
        <v>9</v>
      </c>
      <c r="G23" s="177">
        <v>1.5607</v>
      </c>
      <c r="H23" s="178">
        <v>0.21369999999999997</v>
      </c>
      <c r="I23" s="178">
        <v>1.2298</v>
      </c>
      <c r="J23" s="178">
        <v>0.1172</v>
      </c>
      <c r="K23" s="27"/>
    </row>
    <row r="24" spans="1:21" ht="15" thickBot="1">
      <c r="A24" s="3" t="s">
        <v>10</v>
      </c>
      <c r="B24" s="19">
        <v>2.3628000000000001E-4</v>
      </c>
      <c r="C24" s="228"/>
      <c r="D24" s="228"/>
      <c r="E24" s="225"/>
      <c r="F24" s="3" t="s">
        <v>10</v>
      </c>
      <c r="G24" s="177">
        <v>1.5832999999999999</v>
      </c>
      <c r="H24" s="178">
        <v>0.21689999999999987</v>
      </c>
      <c r="I24" s="178">
        <v>1.2476</v>
      </c>
      <c r="J24" s="178">
        <v>0.1188</v>
      </c>
      <c r="K24" s="27"/>
    </row>
    <row r="25" spans="1:21" ht="15" thickBot="1">
      <c r="A25" s="3" t="s">
        <v>8</v>
      </c>
      <c r="B25" s="20">
        <v>2.2058000000000001E-4</v>
      </c>
      <c r="C25" s="226" t="s">
        <v>32</v>
      </c>
      <c r="D25" s="226" t="s">
        <v>33</v>
      </c>
      <c r="E25" s="223">
        <v>335.41</v>
      </c>
      <c r="F25" s="3" t="s">
        <v>8</v>
      </c>
      <c r="G25" s="177">
        <v>0.78110000000000002</v>
      </c>
      <c r="H25" s="178">
        <v>-0.25049999999999994</v>
      </c>
      <c r="I25" s="178">
        <v>0.90369999999999995</v>
      </c>
      <c r="J25" s="178">
        <v>0.12790000000000001</v>
      </c>
      <c r="K25" s="27"/>
    </row>
    <row r="26" spans="1:21" ht="15" thickBot="1">
      <c r="A26" s="3" t="s">
        <v>9</v>
      </c>
      <c r="B26" s="21">
        <v>2.2351000000000001E-4</v>
      </c>
      <c r="C26" s="227"/>
      <c r="D26" s="227"/>
      <c r="E26" s="224"/>
      <c r="F26" s="3" t="s">
        <v>9</v>
      </c>
      <c r="G26" s="177">
        <v>0.79139999999999999</v>
      </c>
      <c r="H26" s="178">
        <v>-0.25389999999999996</v>
      </c>
      <c r="I26" s="178">
        <v>0.91569999999999996</v>
      </c>
      <c r="J26" s="178">
        <v>0.12959999999999999</v>
      </c>
      <c r="K26" s="27"/>
    </row>
    <row r="27" spans="1:21" ht="15" thickBot="1">
      <c r="A27" s="3" t="s">
        <v>10</v>
      </c>
      <c r="B27" s="22">
        <v>2.2690000000000001E-4</v>
      </c>
      <c r="C27" s="228"/>
      <c r="D27" s="228"/>
      <c r="E27" s="225"/>
      <c r="F27" s="3" t="s">
        <v>10</v>
      </c>
      <c r="G27" s="177">
        <v>0.80349999999999999</v>
      </c>
      <c r="H27" s="178">
        <v>-0.25769999999999998</v>
      </c>
      <c r="I27" s="178">
        <v>0.92959999999999998</v>
      </c>
      <c r="J27" s="178">
        <v>0.13159999999999999</v>
      </c>
      <c r="K27" s="27"/>
    </row>
    <row r="28" spans="1:21" ht="15" thickBot="1">
      <c r="A28" s="3" t="s">
        <v>8</v>
      </c>
      <c r="B28" s="20">
        <v>2.2058000000000001E-4</v>
      </c>
      <c r="C28" s="226" t="s">
        <v>33</v>
      </c>
      <c r="D28" s="226" t="s">
        <v>34</v>
      </c>
      <c r="E28" s="223">
        <v>329.81</v>
      </c>
      <c r="F28" s="3" t="s">
        <v>8</v>
      </c>
      <c r="G28" s="177">
        <v>0.65749999999999997</v>
      </c>
      <c r="H28" s="178">
        <v>-0.55010000000000003</v>
      </c>
      <c r="I28" s="178">
        <v>1.1064000000000001</v>
      </c>
      <c r="J28" s="178">
        <v>0.1012</v>
      </c>
      <c r="K28" s="27"/>
    </row>
    <row r="29" spans="1:21" ht="15" thickBot="1">
      <c r="A29" s="3" t="s">
        <v>9</v>
      </c>
      <c r="B29" s="21">
        <v>2.2351000000000001E-4</v>
      </c>
      <c r="C29" s="227"/>
      <c r="D29" s="227"/>
      <c r="E29" s="224"/>
      <c r="F29" s="3" t="s">
        <v>9</v>
      </c>
      <c r="G29" s="177">
        <v>0.6663</v>
      </c>
      <c r="H29" s="178">
        <v>-0.55740000000000001</v>
      </c>
      <c r="I29" s="178">
        <v>1.1211</v>
      </c>
      <c r="J29" s="178">
        <v>0.1026</v>
      </c>
      <c r="K29" s="27"/>
    </row>
    <row r="30" spans="1:21" ht="15" thickBot="1">
      <c r="A30" s="3" t="s">
        <v>10</v>
      </c>
      <c r="B30" s="22">
        <v>2.2690000000000001E-4</v>
      </c>
      <c r="C30" s="228"/>
      <c r="D30" s="228"/>
      <c r="E30" s="225"/>
      <c r="F30" s="3" t="s">
        <v>10</v>
      </c>
      <c r="G30" s="177">
        <v>0.6764</v>
      </c>
      <c r="H30" s="178">
        <v>-0.56579999999999986</v>
      </c>
      <c r="I30" s="178">
        <v>1.1380999999999999</v>
      </c>
      <c r="J30" s="178">
        <v>0.1041</v>
      </c>
      <c r="K30" s="27"/>
    </row>
    <row r="31" spans="1:21" ht="15" thickBot="1">
      <c r="A31" s="3" t="s">
        <v>8</v>
      </c>
      <c r="B31" s="20">
        <v>2.2058000000000001E-4</v>
      </c>
      <c r="C31" s="226" t="s">
        <v>34</v>
      </c>
      <c r="D31" s="226" t="s">
        <v>35</v>
      </c>
      <c r="E31" s="223">
        <v>334.59</v>
      </c>
      <c r="F31" s="3" t="s">
        <v>8</v>
      </c>
      <c r="G31" s="177">
        <v>0.76300000000000001</v>
      </c>
      <c r="H31" s="178">
        <v>-0.51260000000000006</v>
      </c>
      <c r="I31" s="178">
        <v>1.1684000000000001</v>
      </c>
      <c r="J31" s="178">
        <v>0.1072</v>
      </c>
      <c r="K31" s="27"/>
    </row>
    <row r="32" spans="1:21" ht="15" thickBot="1">
      <c r="A32" s="3" t="s">
        <v>9</v>
      </c>
      <c r="B32" s="21">
        <v>2.2351000000000001E-4</v>
      </c>
      <c r="C32" s="227"/>
      <c r="D32" s="227"/>
      <c r="E32" s="224"/>
      <c r="F32" s="3" t="s">
        <v>9</v>
      </c>
      <c r="G32" s="177">
        <v>0.77310000000000001</v>
      </c>
      <c r="H32" s="178">
        <v>-0.51939999999999997</v>
      </c>
      <c r="I32" s="178">
        <v>1.1839</v>
      </c>
      <c r="J32" s="178">
        <v>0.1086</v>
      </c>
      <c r="K32" s="27"/>
    </row>
    <row r="33" spans="1:11" ht="15" thickBot="1">
      <c r="A33" s="3" t="s">
        <v>10</v>
      </c>
      <c r="B33" s="22">
        <v>2.2690000000000001E-4</v>
      </c>
      <c r="C33" s="228"/>
      <c r="D33" s="228"/>
      <c r="E33" s="225"/>
      <c r="F33" s="3" t="s">
        <v>10</v>
      </c>
      <c r="G33" s="177">
        <v>0.78480000000000005</v>
      </c>
      <c r="H33" s="178">
        <v>-0.52739999999999987</v>
      </c>
      <c r="I33" s="178">
        <v>1.2019</v>
      </c>
      <c r="J33" s="178">
        <v>0.1103</v>
      </c>
      <c r="K33" s="27"/>
    </row>
    <row r="34" spans="1:11" ht="15" thickBot="1">
      <c r="A34" s="3" t="s">
        <v>8</v>
      </c>
      <c r="B34" s="20">
        <v>2.2058000000000001E-4</v>
      </c>
      <c r="C34" s="226" t="s">
        <v>35</v>
      </c>
      <c r="D34" s="226" t="s">
        <v>36</v>
      </c>
      <c r="E34" s="223">
        <v>365.1</v>
      </c>
      <c r="F34" s="3" t="s">
        <v>8</v>
      </c>
      <c r="G34" s="177">
        <v>1.4359999999999999</v>
      </c>
      <c r="H34" s="178">
        <v>-0.71909999999999985</v>
      </c>
      <c r="I34" s="178">
        <v>2.0032999999999999</v>
      </c>
      <c r="J34" s="178">
        <v>0.15179999999999999</v>
      </c>
      <c r="K34" s="27"/>
    </row>
    <row r="35" spans="1:11" ht="15" thickBot="1">
      <c r="A35" s="3" t="s">
        <v>9</v>
      </c>
      <c r="B35" s="21">
        <v>2.2351000000000001E-4</v>
      </c>
      <c r="C35" s="227"/>
      <c r="D35" s="227"/>
      <c r="E35" s="224"/>
      <c r="F35" s="3" t="s">
        <v>9</v>
      </c>
      <c r="G35" s="177">
        <v>1.4551000000000001</v>
      </c>
      <c r="H35" s="178">
        <v>-0.72859999999999991</v>
      </c>
      <c r="I35" s="178">
        <v>2.0299</v>
      </c>
      <c r="J35" s="178">
        <v>0.15379999999999999</v>
      </c>
      <c r="K35" s="27"/>
    </row>
    <row r="36" spans="1:11" ht="15" thickBot="1">
      <c r="A36" s="3" t="s">
        <v>10</v>
      </c>
      <c r="B36" s="22">
        <v>2.2690000000000001E-4</v>
      </c>
      <c r="C36" s="228"/>
      <c r="D36" s="228"/>
      <c r="E36" s="225"/>
      <c r="F36" s="3" t="s">
        <v>10</v>
      </c>
      <c r="G36" s="177">
        <v>1.4771000000000001</v>
      </c>
      <c r="H36" s="178">
        <v>-0.73970000000000014</v>
      </c>
      <c r="I36" s="178">
        <v>2.0607000000000002</v>
      </c>
      <c r="J36" s="178">
        <v>0.15609999999999999</v>
      </c>
      <c r="K36" s="27"/>
    </row>
    <row r="37" spans="1:11" ht="15.75" customHeight="1" thickBot="1">
      <c r="A37" s="3" t="s">
        <v>8</v>
      </c>
      <c r="B37" s="20">
        <v>2.2058000000000001E-4</v>
      </c>
      <c r="C37" s="226" t="s">
        <v>36</v>
      </c>
      <c r="D37" s="226" t="s">
        <v>37</v>
      </c>
      <c r="E37" s="223">
        <v>383.66</v>
      </c>
      <c r="F37" s="3" t="s">
        <v>8</v>
      </c>
      <c r="G37" s="177">
        <v>1.8453999999999999</v>
      </c>
      <c r="H37" s="178">
        <v>-0.67980000000000007</v>
      </c>
      <c r="I37" s="178">
        <v>2.3893</v>
      </c>
      <c r="J37" s="178">
        <v>0.13589999999999999</v>
      </c>
      <c r="K37" s="27"/>
    </row>
    <row r="38" spans="1:11" ht="15" thickBot="1">
      <c r="A38" s="3" t="s">
        <v>9</v>
      </c>
      <c r="B38" s="21">
        <v>2.2351000000000001E-4</v>
      </c>
      <c r="C38" s="227"/>
      <c r="D38" s="227"/>
      <c r="E38" s="224"/>
      <c r="F38" s="3" t="s">
        <v>9</v>
      </c>
      <c r="G38" s="177">
        <v>1.8698999999999999</v>
      </c>
      <c r="H38" s="178">
        <v>-0.68890000000000007</v>
      </c>
      <c r="I38" s="178">
        <v>2.4211</v>
      </c>
      <c r="J38" s="178">
        <v>0.13769999999999999</v>
      </c>
      <c r="K38" s="27"/>
    </row>
    <row r="39" spans="1:11" ht="15" thickBot="1">
      <c r="A39" s="3" t="s">
        <v>10</v>
      </c>
      <c r="B39" s="22">
        <v>2.2690000000000001E-4</v>
      </c>
      <c r="C39" s="228"/>
      <c r="D39" s="228"/>
      <c r="E39" s="225"/>
      <c r="F39" s="3" t="s">
        <v>10</v>
      </c>
      <c r="G39" s="177">
        <v>1.8982000000000001</v>
      </c>
      <c r="H39" s="178">
        <v>-0.69940000000000013</v>
      </c>
      <c r="I39" s="178">
        <v>2.4578000000000002</v>
      </c>
      <c r="J39" s="178">
        <v>0.13980000000000001</v>
      </c>
      <c r="K39" s="27"/>
    </row>
    <row r="40" spans="1:11" ht="15" thickBot="1">
      <c r="A40" s="3" t="s">
        <v>8</v>
      </c>
      <c r="B40" s="20">
        <v>2.2058000000000001E-4</v>
      </c>
      <c r="C40" s="226" t="s">
        <v>37</v>
      </c>
      <c r="D40" s="226"/>
      <c r="E40" s="223">
        <v>393.35</v>
      </c>
      <c r="F40" s="3" t="s">
        <v>8</v>
      </c>
      <c r="G40" s="177">
        <v>2.0590999999999999</v>
      </c>
      <c r="H40" s="178">
        <v>-0.74320000000000008</v>
      </c>
      <c r="I40" s="178">
        <v>2.6869000000000001</v>
      </c>
      <c r="J40" s="178">
        <v>0.1154</v>
      </c>
      <c r="K40" s="27"/>
    </row>
    <row r="41" spans="1:11" ht="15" thickBot="1">
      <c r="A41" s="3" t="s">
        <v>9</v>
      </c>
      <c r="B41" s="21">
        <v>2.2351000000000001E-4</v>
      </c>
      <c r="C41" s="227"/>
      <c r="D41" s="227"/>
      <c r="E41" s="224"/>
      <c r="F41" s="3" t="s">
        <v>9</v>
      </c>
      <c r="G41" s="177">
        <v>2.0865</v>
      </c>
      <c r="H41" s="178">
        <v>-0.75299999999999989</v>
      </c>
      <c r="I41" s="178">
        <v>2.7225999999999999</v>
      </c>
      <c r="J41" s="178">
        <v>0.1169</v>
      </c>
      <c r="K41" s="27"/>
    </row>
    <row r="42" spans="1:11" ht="15" thickBot="1">
      <c r="A42" s="3" t="s">
        <v>10</v>
      </c>
      <c r="B42" s="22">
        <v>2.2690000000000001E-4</v>
      </c>
      <c r="C42" s="228"/>
      <c r="D42" s="228"/>
      <c r="E42" s="225"/>
      <c r="F42" s="3" t="s">
        <v>10</v>
      </c>
      <c r="G42" s="177">
        <v>2.1181000000000001</v>
      </c>
      <c r="H42" s="178">
        <v>-0.76449999999999996</v>
      </c>
      <c r="I42" s="178">
        <v>2.7639</v>
      </c>
      <c r="J42" s="178">
        <v>0.1187</v>
      </c>
      <c r="K42" s="27"/>
    </row>
    <row r="43" spans="1:11">
      <c r="C43" s="5" t="s">
        <v>4</v>
      </c>
    </row>
    <row r="49" spans="11:11">
      <c r="K49" s="27"/>
    </row>
  </sheetData>
  <sheetProtection sheet="1" objects="1" scenarios="1"/>
  <mergeCells count="44">
    <mergeCell ref="C28:C30"/>
    <mergeCell ref="D28:D30"/>
    <mergeCell ref="C31:C33"/>
    <mergeCell ref="D31:D33"/>
    <mergeCell ref="C40:C42"/>
    <mergeCell ref="D40:D42"/>
    <mergeCell ref="C34:C36"/>
    <mergeCell ref="D34:D36"/>
    <mergeCell ref="C37:C39"/>
    <mergeCell ref="D37:D39"/>
    <mergeCell ref="C19:C21"/>
    <mergeCell ref="D19:D21"/>
    <mergeCell ref="C22:C24"/>
    <mergeCell ref="D22:D24"/>
    <mergeCell ref="C25:C27"/>
    <mergeCell ref="D25:D27"/>
    <mergeCell ref="C10:C12"/>
    <mergeCell ref="D10:D12"/>
    <mergeCell ref="C13:C15"/>
    <mergeCell ref="D13:D15"/>
    <mergeCell ref="C16:C18"/>
    <mergeCell ref="D16:D18"/>
    <mergeCell ref="X2:AA2"/>
    <mergeCell ref="C4:C6"/>
    <mergeCell ref="D4:D6"/>
    <mergeCell ref="P2:S2"/>
    <mergeCell ref="T2:W2"/>
    <mergeCell ref="C7:C9"/>
    <mergeCell ref="D7:D9"/>
    <mergeCell ref="G1:J1"/>
    <mergeCell ref="G2:J2"/>
    <mergeCell ref="E4:E6"/>
    <mergeCell ref="E7:E9"/>
    <mergeCell ref="E10:E12"/>
    <mergeCell ref="E13:E15"/>
    <mergeCell ref="E16:E18"/>
    <mergeCell ref="E19:E21"/>
    <mergeCell ref="E22:E24"/>
    <mergeCell ref="E40:E42"/>
    <mergeCell ref="E25:E27"/>
    <mergeCell ref="E28:E30"/>
    <mergeCell ref="E31:E33"/>
    <mergeCell ref="E34:E36"/>
    <mergeCell ref="E37:E39"/>
  </mergeCells>
  <phoneticPr fontId="12" type="noConversion"/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50554-6E86-4353-B2D9-469593158C55}">
  <dimension ref="A1:AA43"/>
  <sheetViews>
    <sheetView topLeftCell="A2" zoomScaleNormal="100" workbookViewId="0">
      <selection activeCell="K12" sqref="K12"/>
    </sheetView>
  </sheetViews>
  <sheetFormatPr defaultRowHeight="14.5"/>
  <cols>
    <col min="1" max="1" width="11.1796875" customWidth="1"/>
    <col min="2" max="2" width="14.54296875" customWidth="1"/>
    <col min="3" max="4" width="15" style="6" customWidth="1"/>
    <col min="5" max="5" width="16" customWidth="1"/>
    <col min="6" max="6" width="11.1796875" customWidth="1"/>
    <col min="7" max="7" width="9.54296875" customWidth="1"/>
    <col min="8" max="10" width="11.1796875" customWidth="1"/>
    <col min="12" max="12" width="9.81640625" customWidth="1"/>
    <col min="13" max="14" width="11.453125" customWidth="1"/>
    <col min="15" max="27" width="9.81640625" customWidth="1"/>
  </cols>
  <sheetData>
    <row r="1" spans="1:27" ht="46.5" hidden="1" customHeight="1" thickBot="1">
      <c r="A1" s="2"/>
      <c r="C1" s="1" t="s">
        <v>0</v>
      </c>
      <c r="D1" s="1" t="s">
        <v>1</v>
      </c>
      <c r="E1" s="16" t="s">
        <v>2</v>
      </c>
      <c r="F1" s="2"/>
      <c r="G1" s="229" t="s">
        <v>3</v>
      </c>
      <c r="H1" s="230"/>
      <c r="I1" s="230"/>
      <c r="J1" s="231"/>
    </row>
    <row r="2" spans="1:27" ht="46.5" customHeight="1" thickBot="1">
      <c r="A2" s="2"/>
      <c r="C2" s="1" t="s">
        <v>12</v>
      </c>
      <c r="D2" s="1" t="s">
        <v>40</v>
      </c>
      <c r="E2" s="16" t="s">
        <v>41</v>
      </c>
      <c r="F2" s="2"/>
      <c r="G2" s="229" t="s">
        <v>13</v>
      </c>
      <c r="H2" s="230"/>
      <c r="I2" s="230"/>
      <c r="J2" s="231"/>
      <c r="L2" s="8"/>
      <c r="M2" s="9"/>
      <c r="N2" s="9"/>
      <c r="O2" s="9"/>
      <c r="P2" s="234" t="s">
        <v>14</v>
      </c>
      <c r="Q2" s="232"/>
      <c r="R2" s="232"/>
      <c r="S2" s="233"/>
      <c r="T2" s="235" t="s">
        <v>15</v>
      </c>
      <c r="U2" s="236"/>
      <c r="V2" s="236"/>
      <c r="W2" s="237"/>
      <c r="X2" s="232" t="s">
        <v>16</v>
      </c>
      <c r="Y2" s="232"/>
      <c r="Z2" s="232"/>
      <c r="AA2" s="233"/>
    </row>
    <row r="3" spans="1:27" ht="29.5" thickBot="1">
      <c r="A3" s="4" t="s">
        <v>7</v>
      </c>
      <c r="B3" s="30" t="s">
        <v>11</v>
      </c>
      <c r="C3" s="4">
        <v>2021</v>
      </c>
      <c r="D3" s="64"/>
      <c r="E3" s="42" t="s">
        <v>24</v>
      </c>
      <c r="F3" s="4" t="s">
        <v>23</v>
      </c>
      <c r="G3" s="65" t="s">
        <v>20</v>
      </c>
      <c r="H3" s="66" t="s">
        <v>21</v>
      </c>
      <c r="I3" s="73" t="s">
        <v>38</v>
      </c>
      <c r="J3" s="4" t="s">
        <v>22</v>
      </c>
      <c r="K3" s="27"/>
      <c r="L3" s="74" t="s">
        <v>25</v>
      </c>
      <c r="M3" s="75" t="s">
        <v>17</v>
      </c>
      <c r="N3" s="76" t="s">
        <v>18</v>
      </c>
      <c r="O3" s="69" t="s">
        <v>19</v>
      </c>
      <c r="P3" s="70" t="s">
        <v>20</v>
      </c>
      <c r="Q3" s="71" t="s">
        <v>21</v>
      </c>
      <c r="R3" s="71" t="s">
        <v>38</v>
      </c>
      <c r="S3" s="72" t="s">
        <v>22</v>
      </c>
      <c r="T3" s="70" t="s">
        <v>20</v>
      </c>
      <c r="U3" s="71" t="s">
        <v>21</v>
      </c>
      <c r="V3" s="71" t="s">
        <v>38</v>
      </c>
      <c r="W3" s="72" t="s">
        <v>22</v>
      </c>
      <c r="X3" s="70" t="s">
        <v>20</v>
      </c>
      <c r="Y3" s="71" t="s">
        <v>21</v>
      </c>
      <c r="Z3" s="71" t="s">
        <v>38</v>
      </c>
      <c r="AA3" s="72" t="s">
        <v>22</v>
      </c>
    </row>
    <row r="4" spans="1:27" ht="15" thickBot="1">
      <c r="A4" s="3" t="s">
        <v>8</v>
      </c>
      <c r="B4" s="20">
        <v>2.2058000000000001E-4</v>
      </c>
      <c r="C4" s="226"/>
      <c r="D4" s="226" t="s">
        <v>26</v>
      </c>
      <c r="E4" s="238">
        <v>393.35</v>
      </c>
      <c r="F4" s="3" t="s">
        <v>8</v>
      </c>
      <c r="G4" s="177">
        <v>2.0590999999999999</v>
      </c>
      <c r="H4" s="178">
        <v>-0.74320000000000008</v>
      </c>
      <c r="I4" s="178">
        <v>2.6869000000000001</v>
      </c>
      <c r="J4" s="179">
        <v>0.1154</v>
      </c>
      <c r="K4" s="27"/>
      <c r="L4" s="67">
        <f t="shared" ref="L4:L16" si="0">$C$3</f>
        <v>2021</v>
      </c>
      <c r="M4" s="10"/>
      <c r="N4" s="77" t="s">
        <v>26</v>
      </c>
      <c r="O4" s="54" cm="1">
        <f t="array" aca="1" ref="O4" ca="1">IF(INDIRECT(ADDRESS(ROW()*3-ROW($L$4)-ROW($F$4),COLUMN($E$2)))=0,"",INDIRECT(ADDRESS(ROW()*3-ROW($L$4)-ROW($F$4),COLUMN($E$2))))</f>
        <v>393.35</v>
      </c>
      <c r="P4" s="58" cm="1">
        <f t="array" aca="1" ref="P4" ca="1">IF(INDIRECT(ADDRESS(ROW()*3-ROW($L$4)-ROW($F$4),COLUMN(G$3)))=0,"",INDIRECT(ADDRESS(ROW()*3-ROW($L$4)-ROW($F$4),COLUMN(G$3))))</f>
        <v>2.0590999999999999</v>
      </c>
      <c r="Q4" s="56" cm="1">
        <f t="array" aca="1" ref="Q4" ca="1">IF(INDIRECT(ADDRESS(ROW()*3-ROW($L$4)-ROW($F$4),COLUMN(H$3)))=0,"",INDIRECT(ADDRESS(ROW()*3-ROW($L$4)-ROW($F$4),COLUMN(H$3))))</f>
        <v>-0.74320000000000008</v>
      </c>
      <c r="R4" s="56" cm="1">
        <f t="array" aca="1" ref="R4" ca="1">IF(INDIRECT(ADDRESS(ROW()*3-ROW($L$4)-ROW($F$4),COLUMN(I$3)))=0,"",INDIRECT(ADDRESS(ROW()*3-ROW($L$4)-ROW($F$4),COLUMN(I$3))))</f>
        <v>2.6869000000000001</v>
      </c>
      <c r="S4" s="57" cm="1">
        <f t="array" aca="1" ref="S4" ca="1">IF(INDIRECT(ADDRESS(ROW()*3-ROW($L$4)-ROW($F$4),COLUMN(J$3)))=0,"",INDIRECT(ADDRESS(ROW()*3-ROW($L$4)-ROW($F$4),COLUMN(J$3))))</f>
        <v>0.1154</v>
      </c>
      <c r="T4" s="58" cm="1">
        <f t="array" aca="1" ref="T4" ca="1">IF(INDIRECT(ADDRESS(ROW()*3-ROW($L$4)-ROW($F$4)+1,COLUMN(G$3)))=0,"",INDIRECT(ADDRESS(ROW()*3-ROW($L$4)-ROW($F$4)+1,COLUMN(G$3))))</f>
        <v>2.0865</v>
      </c>
      <c r="U4" s="56" cm="1">
        <f t="array" aca="1" ref="U4" ca="1">IF(INDIRECT(ADDRESS(ROW()*3-ROW($L$4)-ROW($F$4)+1,COLUMN(H$3)))=0,"",INDIRECT(ADDRESS(ROW()*3-ROW($L$4)-ROW($F$4)+1,COLUMN(H$3))))</f>
        <v>-0.75299999999999989</v>
      </c>
      <c r="V4" s="56" cm="1">
        <f t="array" aca="1" ref="V4" ca="1">IF(INDIRECT(ADDRESS(ROW()*3-ROW($L$4)-ROW($F$4)+1,COLUMN(I$3)))=0,"",INDIRECT(ADDRESS(ROW()*3-ROW($L$4)-ROW($F$4)+1,COLUMN(I$3))))</f>
        <v>2.7225999999999999</v>
      </c>
      <c r="W4" s="57" cm="1">
        <f t="array" aca="1" ref="W4" ca="1">IF(INDIRECT(ADDRESS(ROW()*3-ROW($L$4)-ROW($F$4)+1,COLUMN(J$3)))=0,"",INDIRECT(ADDRESS(ROW()*3-ROW($L$4)-ROW($F$4)+1,COLUMN(J$3))))</f>
        <v>0.1169</v>
      </c>
      <c r="X4" s="58" cm="1">
        <f t="array" aca="1" ref="X4" ca="1">IF(INDIRECT(ADDRESS(ROW()*3-ROW($L$4)-ROW($F$4),COLUMN(G$3)))=0,"",INDIRECT(ADDRESS(ROW()*3-ROW($L$4)-ROW($F$4)+2,COLUMN(G$3))))</f>
        <v>2.1181000000000001</v>
      </c>
      <c r="Y4" s="56" cm="1">
        <f t="array" aca="1" ref="Y4" ca="1">IF(INDIRECT(ADDRESS(ROW()*3-ROW($L$4)-ROW($F$4),COLUMN(H$3)))=0,"",INDIRECT(ADDRESS(ROW()*3-ROW($L$4)-ROW($F$4)+2,COLUMN(H$3))))</f>
        <v>-0.76449999999999996</v>
      </c>
      <c r="Z4" s="56" cm="1">
        <f t="array" aca="1" ref="Z4" ca="1">IF(INDIRECT(ADDRESS(ROW()*3-ROW($L$4)-ROW($F$4),COLUMN(I$3)))=0,"",INDIRECT(ADDRESS(ROW()*3-ROW($L$4)-ROW($F$4)+2,COLUMN(I$3))))</f>
        <v>2.7639</v>
      </c>
      <c r="AA4" s="57" cm="1">
        <f t="array" aca="1" ref="AA4" ca="1">IF(INDIRECT(ADDRESS(ROW()*3-ROW($L$4)-ROW($F$4),COLUMN(J$3)))=0,"",INDIRECT(ADDRESS(ROW()*3-ROW($L$4)-ROW($F$4)+2,COLUMN(J$3))))</f>
        <v>0.1187</v>
      </c>
    </row>
    <row r="5" spans="1:27" ht="15" thickBot="1">
      <c r="A5" s="3" t="s">
        <v>9</v>
      </c>
      <c r="B5" s="21">
        <v>2.2351000000000001E-4</v>
      </c>
      <c r="C5" s="227"/>
      <c r="D5" s="227"/>
      <c r="E5" s="239"/>
      <c r="F5" s="3" t="s">
        <v>9</v>
      </c>
      <c r="G5" s="177">
        <v>2.0865</v>
      </c>
      <c r="H5" s="178">
        <v>-0.75299999999999989</v>
      </c>
      <c r="I5" s="178">
        <v>2.7225999999999999</v>
      </c>
      <c r="J5" s="178">
        <v>0.1169</v>
      </c>
      <c r="K5" s="27"/>
      <c r="L5" s="67">
        <f t="shared" si="0"/>
        <v>2021</v>
      </c>
      <c r="M5" s="10" t="s">
        <v>26</v>
      </c>
      <c r="N5" s="77" t="s">
        <v>27</v>
      </c>
      <c r="O5" s="54" cm="1">
        <f t="array" aca="1" ref="O5" ca="1">IF(INDIRECT(ADDRESS(ROW()*3-ROW($L$4)-ROW($F$4),COLUMN($E$2)))=0,"",INDIRECT(ADDRESS(ROW()*3-ROW($L$4)-ROW($F$4),COLUMN($E$2))))</f>
        <v>376.47</v>
      </c>
      <c r="P5" s="58" cm="1">
        <f t="array" aca="1" ref="P5" ca="1">IF(INDIRECT(ADDRESS(ROW()*3-ROW($L$4)-ROW($F$4),COLUMN(G$3)))=0,"",INDIRECT(ADDRESS(ROW()*3-ROW($L$4)-ROW($F$4),COLUMN(G$3))))</f>
        <v>1.6868000000000001</v>
      </c>
      <c r="Q5" s="56" cm="1">
        <f t="array" aca="1" ref="Q5" ca="1">IF(INDIRECT(ADDRESS(ROW()*3-ROW($L$4)-ROW($F$4),COLUMN(H$3)))=0,"",INDIRECT(ADDRESS(ROW()*3-ROW($L$4)-ROW($F$4),COLUMN(H$3))))</f>
        <v>-0.53969999999999974</v>
      </c>
      <c r="R5" s="56" cm="1">
        <f t="array" aca="1" ref="R5" ca="1">IF(INDIRECT(ADDRESS(ROW()*3-ROW($L$4)-ROW($F$4),COLUMN(I$3)))=0,"",INDIRECT(ADDRESS(ROW()*3-ROW($L$4)-ROW($F$4),COLUMN(I$3))))</f>
        <v>2.0985999999999998</v>
      </c>
      <c r="S5" s="57" cm="1">
        <f t="array" aca="1" ref="S5" ca="1">IF(INDIRECT(ADDRESS(ROW()*3-ROW($L$4)-ROW($F$4),COLUMN(J$3)))=0,"",INDIRECT(ADDRESS(ROW()*3-ROW($L$4)-ROW($F$4),COLUMN(J$3))))</f>
        <v>0.12790000000000001</v>
      </c>
      <c r="T5" s="58" cm="1">
        <f t="array" aca="1" ref="T5" ca="1">IF(INDIRECT(ADDRESS(ROW()*3-ROW($L$4)-ROW($F$4)+1,COLUMN(G$3)))=0,"",INDIRECT(ADDRESS(ROW()*3-ROW($L$4)-ROW($F$4)+1,COLUMN(G$3))))</f>
        <v>1.7092000000000001</v>
      </c>
      <c r="U5" s="56" cm="1">
        <f t="array" aca="1" ref="U5" ca="1">IF(INDIRECT(ADDRESS(ROW()*3-ROW($L$4)-ROW($F$4)+1,COLUMN(H$3)))=0,"",INDIRECT(ADDRESS(ROW()*3-ROW($L$4)-ROW($F$4)+1,COLUMN(H$3))))</f>
        <v>-0.54689999999999994</v>
      </c>
      <c r="V5" s="56" cm="1">
        <f t="array" aca="1" ref="V5" ca="1">IF(INDIRECT(ADDRESS(ROW()*3-ROW($L$4)-ROW($F$4)+1,COLUMN(I$3)))=0,"",INDIRECT(ADDRESS(ROW()*3-ROW($L$4)-ROW($F$4)+1,COLUMN(I$3))))</f>
        <v>2.1265000000000001</v>
      </c>
      <c r="W5" s="57" cm="1">
        <f t="array" aca="1" ref="W5" ca="1">IF(INDIRECT(ADDRESS(ROW()*3-ROW($L$4)-ROW($F$4)+1,COLUMN(J$3)))=0,"",INDIRECT(ADDRESS(ROW()*3-ROW($L$4)-ROW($F$4)+1,COLUMN(J$3))))</f>
        <v>0.12959999999999999</v>
      </c>
      <c r="X5" s="58" cm="1">
        <f t="array" aca="1" ref="X5" ca="1">IF(INDIRECT(ADDRESS(ROW()*3-ROW($L$4)-ROW($F$4),COLUMN(G$3)))=0,"",INDIRECT(ADDRESS(ROW()*3-ROW($L$4)-ROW($F$4)+2,COLUMN(G$3))))</f>
        <v>1.7351000000000001</v>
      </c>
      <c r="Y5" s="56" cm="1">
        <f t="array" aca="1" ref="Y5" ca="1">IF(INDIRECT(ADDRESS(ROW()*3-ROW($L$4)-ROW($F$4),COLUMN(H$3)))=0,"",INDIRECT(ADDRESS(ROW()*3-ROW($L$4)-ROW($F$4)+2,COLUMN(H$3))))</f>
        <v>-0.55519999999999992</v>
      </c>
      <c r="Z5" s="56" cm="1">
        <f t="array" aca="1" ref="Z5" ca="1">IF(INDIRECT(ADDRESS(ROW()*3-ROW($L$4)-ROW($F$4),COLUMN(I$3)))=0,"",INDIRECT(ADDRESS(ROW()*3-ROW($L$4)-ROW($F$4)+2,COLUMN(I$3))))</f>
        <v>2.1587000000000001</v>
      </c>
      <c r="AA5" s="57" cm="1">
        <f t="array" aca="1" ref="AA5" ca="1">IF(INDIRECT(ADDRESS(ROW()*3-ROW($L$4)-ROW($F$4),COLUMN(J$3)))=0,"",INDIRECT(ADDRESS(ROW()*3-ROW($L$4)-ROW($F$4)+2,COLUMN(J$3))))</f>
        <v>0.13159999999999999</v>
      </c>
    </row>
    <row r="6" spans="1:27" ht="15" thickBot="1">
      <c r="A6" s="3" t="s">
        <v>10</v>
      </c>
      <c r="B6" s="22">
        <v>2.2690000000000001E-4</v>
      </c>
      <c r="C6" s="228"/>
      <c r="D6" s="228"/>
      <c r="E6" s="240"/>
      <c r="F6" s="3" t="s">
        <v>10</v>
      </c>
      <c r="G6" s="177">
        <v>2.1181000000000001</v>
      </c>
      <c r="H6" s="178">
        <v>-0.76449999999999996</v>
      </c>
      <c r="I6" s="178">
        <v>2.7639</v>
      </c>
      <c r="J6" s="178">
        <v>0.1187</v>
      </c>
      <c r="K6" s="27"/>
      <c r="L6" s="67">
        <f t="shared" si="0"/>
        <v>2021</v>
      </c>
      <c r="M6" s="10" t="s">
        <v>27</v>
      </c>
      <c r="N6" s="77" t="s">
        <v>28</v>
      </c>
      <c r="O6" s="54" cm="1">
        <f t="array" aca="1" ref="O6" ca="1">IF(INDIRECT(ADDRESS(ROW()*3-ROW($L$4)-ROW($F$4),COLUMN($E$2)))=0,"",INDIRECT(ADDRESS(ROW()*3-ROW($L$4)-ROW($F$4),COLUMN($E$2))))</f>
        <v>394.22</v>
      </c>
      <c r="P6" s="58" cm="1">
        <f t="array" aca="1" ref="P6" ca="1">IF(INDIRECT(ADDRESS(ROW()*3-ROW($L$4)-ROW($F$4),COLUMN(G$3)))=0,"",INDIRECT(ADDRESS(ROW()*3-ROW($L$4)-ROW($F$4),COLUMN(G$3))))</f>
        <v>2.0783</v>
      </c>
      <c r="Q6" s="56" cm="1">
        <f t="array" aca="1" ref="Q6" ca="1">IF(INDIRECT(ADDRESS(ROW()*3-ROW($L$4)-ROW($F$4),COLUMN(H$3)))=0,"",INDIRECT(ADDRESS(ROW()*3-ROW($L$4)-ROW($F$4),COLUMN(H$3))))</f>
        <v>-5.6699999999999889E-2</v>
      </c>
      <c r="R6" s="56" cm="1">
        <f t="array" aca="1" ref="R6" ca="1">IF(INDIRECT(ADDRESS(ROW()*3-ROW($L$4)-ROW($F$4),COLUMN(I$3)))=0,"",INDIRECT(ADDRESS(ROW()*3-ROW($L$4)-ROW($F$4),COLUMN(I$3))))</f>
        <v>2.0127999999999999</v>
      </c>
      <c r="S6" s="57" cm="1">
        <f t="array" aca="1" ref="S6" ca="1">IF(INDIRECT(ADDRESS(ROW()*3-ROW($L$4)-ROW($F$4),COLUMN(J$3)))=0,"",INDIRECT(ADDRESS(ROW()*3-ROW($L$4)-ROW($F$4),COLUMN(J$3))))</f>
        <v>0.1222</v>
      </c>
      <c r="T6" s="58" cm="1">
        <f t="array" aca="1" ref="T6" ca="1">IF(INDIRECT(ADDRESS(ROW()*3-ROW($L$4)-ROW($F$4)+1,COLUMN(G$3)))=0,"",INDIRECT(ADDRESS(ROW()*3-ROW($L$4)-ROW($F$4)+1,COLUMN(G$3))))</f>
        <v>2.1059000000000001</v>
      </c>
      <c r="U6" s="56" cm="1">
        <f t="array" aca="1" ref="U6" ca="1">IF(INDIRECT(ADDRESS(ROW()*3-ROW($L$4)-ROW($F$4)+1,COLUMN(H$3)))=0,"",INDIRECT(ADDRESS(ROW()*3-ROW($L$4)-ROW($F$4)+1,COLUMN(H$3))))</f>
        <v>-5.7399999999999757E-2</v>
      </c>
      <c r="V6" s="56" cm="1">
        <f t="array" aca="1" ref="V6" ca="1">IF(INDIRECT(ADDRESS(ROW()*3-ROW($L$4)-ROW($F$4)+1,COLUMN(I$3)))=0,"",INDIRECT(ADDRESS(ROW()*3-ROW($L$4)-ROW($F$4)+1,COLUMN(I$3))))</f>
        <v>2.0394999999999999</v>
      </c>
      <c r="W6" s="57" cm="1">
        <f t="array" aca="1" ref="W6" ca="1">IF(INDIRECT(ADDRESS(ROW()*3-ROW($L$4)-ROW($F$4)+1,COLUMN(J$3)))=0,"",INDIRECT(ADDRESS(ROW()*3-ROW($L$4)-ROW($F$4)+1,COLUMN(J$3))))</f>
        <v>0.12379999999999999</v>
      </c>
      <c r="X6" s="58" cm="1">
        <f t="array" aca="1" ref="X6" ca="1">IF(INDIRECT(ADDRESS(ROW()*3-ROW($L$4)-ROW($F$4),COLUMN(G$3)))=0,"",INDIRECT(ADDRESS(ROW()*3-ROW($L$4)-ROW($F$4)+2,COLUMN(G$3))))</f>
        <v>2.1379000000000001</v>
      </c>
      <c r="Y6" s="56" cm="1">
        <f t="array" aca="1" ref="Y6" ca="1">IF(INDIRECT(ADDRESS(ROW()*3-ROW($L$4)-ROW($F$4),COLUMN(H$3)))=0,"",INDIRECT(ADDRESS(ROW()*3-ROW($L$4)-ROW($F$4)+2,COLUMN(H$3))))</f>
        <v>-5.829999999999988E-2</v>
      </c>
      <c r="Z6" s="56" cm="1">
        <f t="array" aca="1" ref="Z6" ca="1">IF(INDIRECT(ADDRESS(ROW()*3-ROW($L$4)-ROW($F$4),COLUMN(I$3)))=0,"",INDIRECT(ADDRESS(ROW()*3-ROW($L$4)-ROW($F$4)+2,COLUMN(I$3))))</f>
        <v>2.0705</v>
      </c>
      <c r="AA6" s="57" cm="1">
        <f t="array" aca="1" ref="AA6" ca="1">IF(INDIRECT(ADDRESS(ROW()*3-ROW($L$4)-ROW($F$4),COLUMN(J$3)))=0,"",INDIRECT(ADDRESS(ROW()*3-ROW($L$4)-ROW($F$4)+2,COLUMN(J$3))))</f>
        <v>0.12570000000000001</v>
      </c>
    </row>
    <row r="7" spans="1:27" ht="15" thickBot="1">
      <c r="A7" s="3" t="s">
        <v>8</v>
      </c>
      <c r="B7" s="17">
        <v>2.2058000000000001E-4</v>
      </c>
      <c r="C7" s="226" t="s">
        <v>26</v>
      </c>
      <c r="D7" s="226" t="s">
        <v>27</v>
      </c>
      <c r="E7" s="238">
        <v>376.47</v>
      </c>
      <c r="F7" s="3" t="s">
        <v>8</v>
      </c>
      <c r="G7" s="177">
        <v>1.6868000000000001</v>
      </c>
      <c r="H7" s="178">
        <v>-0.53969999999999974</v>
      </c>
      <c r="I7" s="178">
        <v>2.0985999999999998</v>
      </c>
      <c r="J7" s="178">
        <v>0.12790000000000001</v>
      </c>
      <c r="K7" s="27"/>
      <c r="L7" s="67">
        <f t="shared" si="0"/>
        <v>2021</v>
      </c>
      <c r="M7" s="10" t="s">
        <v>28</v>
      </c>
      <c r="N7" s="77" t="s">
        <v>29</v>
      </c>
      <c r="O7" s="54" cm="1">
        <f t="array" aca="1" ref="O7" ca="1">IF(INDIRECT(ADDRESS(ROW()*3-ROW($L$4)-ROW($F$4),COLUMN($E$2)))=0,"",INDIRECT(ADDRESS(ROW()*3-ROW($L$4)-ROW($F$4),COLUMN($E$2))))</f>
        <v>463.24</v>
      </c>
      <c r="P7" s="58" cm="1">
        <f t="array" aca="1" ref="P7" ca="1">IF(INDIRECT(ADDRESS(ROW()*3-ROW($L$4)-ROW($F$4),COLUMN(G$3)))=0,"",INDIRECT(ADDRESS(ROW()*3-ROW($L$4)-ROW($F$4),COLUMN(G$3))))</f>
        <v>3.6006999999999998</v>
      </c>
      <c r="Q7" s="56" cm="1">
        <f t="array" aca="1" ref="Q7" ca="1">IF(INDIRECT(ADDRESS(ROW()*3-ROW($L$4)-ROW($F$4),COLUMN(H$3)))=0,"",INDIRECT(ADDRESS(ROW()*3-ROW($L$4)-ROW($F$4),COLUMN(H$3))))</f>
        <v>0.51779999999999993</v>
      </c>
      <c r="R7" s="56" cm="1">
        <f t="array" aca="1" ref="R7" ca="1">IF(INDIRECT(ADDRESS(ROW()*3-ROW($L$4)-ROW($F$4),COLUMN(I$3)))=0,"",INDIRECT(ADDRESS(ROW()*3-ROW($L$4)-ROW($F$4),COLUMN(I$3))))</f>
        <v>2.9813999999999998</v>
      </c>
      <c r="S7" s="57" cm="1">
        <f t="array" aca="1" ref="S7" ca="1">IF(INDIRECT(ADDRESS(ROW()*3-ROW($L$4)-ROW($F$4),COLUMN(J$3)))=0,"",INDIRECT(ADDRESS(ROW()*3-ROW($L$4)-ROW($F$4),COLUMN(J$3))))</f>
        <v>0.10150000000000001</v>
      </c>
      <c r="T7" s="58" cm="1">
        <f t="array" aca="1" ref="T7" ca="1">IF(INDIRECT(ADDRESS(ROW()*3-ROW($L$4)-ROW($F$4)+1,COLUMN(G$3)))=0,"",INDIRECT(ADDRESS(ROW()*3-ROW($L$4)-ROW($F$4)+1,COLUMN(G$3))))</f>
        <v>3.6486000000000001</v>
      </c>
      <c r="U7" s="56" cm="1">
        <f t="array" aca="1" ref="U7" ca="1">IF(INDIRECT(ADDRESS(ROW()*3-ROW($L$4)-ROW($F$4)+1,COLUMN(H$3)))=0,"",INDIRECT(ADDRESS(ROW()*3-ROW($L$4)-ROW($F$4)+1,COLUMN(H$3))))</f>
        <v>0.52480000000000016</v>
      </c>
      <c r="V7" s="56" cm="1">
        <f t="array" aca="1" ref="V7" ca="1">IF(INDIRECT(ADDRESS(ROW()*3-ROW($L$4)-ROW($F$4)+1,COLUMN(I$3)))=0,"",INDIRECT(ADDRESS(ROW()*3-ROW($L$4)-ROW($F$4)+1,COLUMN(I$3))))</f>
        <v>3.0209999999999999</v>
      </c>
      <c r="W7" s="57" cm="1">
        <f t="array" aca="1" ref="W7" ca="1">IF(INDIRECT(ADDRESS(ROW()*3-ROW($L$4)-ROW($F$4)+1,COLUMN(J$3)))=0,"",INDIRECT(ADDRESS(ROW()*3-ROW($L$4)-ROW($F$4)+1,COLUMN(J$3))))</f>
        <v>0.1028</v>
      </c>
      <c r="X7" s="58" cm="1">
        <f t="array" aca="1" ref="X7" ca="1">IF(INDIRECT(ADDRESS(ROW()*3-ROW($L$4)-ROW($F$4),COLUMN(G$3)))=0,"",INDIRECT(ADDRESS(ROW()*3-ROW($L$4)-ROW($F$4)+2,COLUMN(G$3))))</f>
        <v>3.7039</v>
      </c>
      <c r="Y7" s="56" cm="1">
        <f t="array" aca="1" ref="Y7" ca="1">IF(INDIRECT(ADDRESS(ROW()*3-ROW($L$4)-ROW($F$4),COLUMN(H$3)))=0,"",INDIRECT(ADDRESS(ROW()*3-ROW($L$4)-ROW($F$4)+2,COLUMN(H$3))))</f>
        <v>0.53269999999999973</v>
      </c>
      <c r="Z7" s="56" cm="1">
        <f t="array" aca="1" ref="Z7" ca="1">IF(INDIRECT(ADDRESS(ROW()*3-ROW($L$4)-ROW($F$4),COLUMN(I$3)))=0,"",INDIRECT(ADDRESS(ROW()*3-ROW($L$4)-ROW($F$4)+2,COLUMN(I$3))))</f>
        <v>3.0668000000000002</v>
      </c>
      <c r="AA7" s="57" cm="1">
        <f t="array" aca="1" ref="AA7" ca="1">IF(INDIRECT(ADDRESS(ROW()*3-ROW($L$4)-ROW($F$4),COLUMN(J$3)))=0,"",INDIRECT(ADDRESS(ROW()*3-ROW($L$4)-ROW($F$4)+2,COLUMN(J$3))))</f>
        <v>0.10440000000000001</v>
      </c>
    </row>
    <row r="8" spans="1:27" ht="15" thickBot="1">
      <c r="A8" s="3" t="s">
        <v>9</v>
      </c>
      <c r="B8" s="18">
        <v>2.2351000000000001E-4</v>
      </c>
      <c r="C8" s="227"/>
      <c r="D8" s="227"/>
      <c r="E8" s="239"/>
      <c r="F8" s="3" t="s">
        <v>9</v>
      </c>
      <c r="G8" s="177">
        <v>1.7092000000000001</v>
      </c>
      <c r="H8" s="178">
        <v>-0.54689999999999994</v>
      </c>
      <c r="I8" s="178">
        <v>2.1265000000000001</v>
      </c>
      <c r="J8" s="178">
        <v>0.12959999999999999</v>
      </c>
      <c r="K8" s="27"/>
      <c r="L8" s="67">
        <f t="shared" si="0"/>
        <v>2021</v>
      </c>
      <c r="M8" s="10" t="s">
        <v>29</v>
      </c>
      <c r="N8" s="77" t="s">
        <v>30</v>
      </c>
      <c r="O8" s="54" cm="1">
        <f t="array" aca="1" ref="O8" ca="1">IF(INDIRECT(ADDRESS(ROW()*3-ROW($L$4)-ROW($F$4),COLUMN($E$2)))=0,"",INDIRECT(ADDRESS(ROW()*3-ROW($L$4)-ROW($F$4),COLUMN($E$2))))</f>
        <v>472.31</v>
      </c>
      <c r="P8" s="58" cm="1">
        <f t="array" aca="1" ref="P8" ca="1">IF(INDIRECT(ADDRESS(ROW()*3-ROW($L$4)-ROW($F$4),COLUMN(G$3)))=0,"",INDIRECT(ADDRESS(ROW()*3-ROW($L$4)-ROW($F$4),COLUMN(G$3))))</f>
        <v>3.8008000000000002</v>
      </c>
      <c r="Q8" s="56" cm="1">
        <f t="array" aca="1" ref="Q8" ca="1">IF(INDIRECT(ADDRESS(ROW()*3-ROW($L$4)-ROW($F$4),COLUMN(H$3)))=0,"",INDIRECT(ADDRESS(ROW()*3-ROW($L$4)-ROW($F$4),COLUMN(H$3))))</f>
        <v>0.58540000000000003</v>
      </c>
      <c r="R8" s="56" cm="1">
        <f t="array" aca="1" ref="R8" ca="1">IF(INDIRECT(ADDRESS(ROW()*3-ROW($L$4)-ROW($F$4),COLUMN(I$3)))=0,"",INDIRECT(ADDRESS(ROW()*3-ROW($L$4)-ROW($F$4),COLUMN(I$3))))</f>
        <v>3.1177000000000001</v>
      </c>
      <c r="S8" s="57" cm="1">
        <f t="array" aca="1" ref="S8" ca="1">IF(INDIRECT(ADDRESS(ROW()*3-ROW($L$4)-ROW($F$4),COLUMN(J$3)))=0,"",INDIRECT(ADDRESS(ROW()*3-ROW($L$4)-ROW($F$4),COLUMN(J$3))))</f>
        <v>9.7699999999999995E-2</v>
      </c>
      <c r="T8" s="58" cm="1">
        <f t="array" aca="1" ref="T8" ca="1">IF(INDIRECT(ADDRESS(ROW()*3-ROW($L$4)-ROW($F$4)+1,COLUMN(G$3)))=0,"",INDIRECT(ADDRESS(ROW()*3-ROW($L$4)-ROW($F$4)+1,COLUMN(G$3))))</f>
        <v>3.8513000000000002</v>
      </c>
      <c r="U8" s="56" cm="1">
        <f t="array" aca="1" ref="U8" ca="1">IF(INDIRECT(ADDRESS(ROW()*3-ROW($L$4)-ROW($F$4)+1,COLUMN(H$3)))=0,"",INDIRECT(ADDRESS(ROW()*3-ROW($L$4)-ROW($F$4)+1,COLUMN(H$3))))</f>
        <v>0.59320000000000017</v>
      </c>
      <c r="V8" s="56" cm="1">
        <f t="array" aca="1" ref="V8" ca="1">IF(INDIRECT(ADDRESS(ROW()*3-ROW($L$4)-ROW($F$4)+1,COLUMN(I$3)))=0,"",INDIRECT(ADDRESS(ROW()*3-ROW($L$4)-ROW($F$4)+1,COLUMN(I$3))))</f>
        <v>3.1591</v>
      </c>
      <c r="W8" s="57" cm="1">
        <f t="array" aca="1" ref="W8" ca="1">IF(INDIRECT(ADDRESS(ROW()*3-ROW($L$4)-ROW($F$4)+1,COLUMN(J$3)))=0,"",INDIRECT(ADDRESS(ROW()*3-ROW($L$4)-ROW($F$4)+1,COLUMN(J$3))))</f>
        <v>9.9000000000000005E-2</v>
      </c>
      <c r="X8" s="58" cm="1">
        <f t="array" aca="1" ref="X8" ca="1">IF(INDIRECT(ADDRESS(ROW()*3-ROW($L$4)-ROW($F$4),COLUMN(G$3)))=0,"",INDIRECT(ADDRESS(ROW()*3-ROW($L$4)-ROW($F$4)+2,COLUMN(G$3))))</f>
        <v>3.9097</v>
      </c>
      <c r="Y8" s="56" cm="1">
        <f t="array" aca="1" ref="Y8" ca="1">IF(INDIRECT(ADDRESS(ROW()*3-ROW($L$4)-ROW($F$4),COLUMN(H$3)))=0,"",INDIRECT(ADDRESS(ROW()*3-ROW($L$4)-ROW($F$4)+2,COLUMN(H$3))))</f>
        <v>0.60220000000000007</v>
      </c>
      <c r="Z8" s="56" cm="1">
        <f t="array" aca="1" ref="Z8" ca="1">IF(INDIRECT(ADDRESS(ROW()*3-ROW($L$4)-ROW($F$4),COLUMN(I$3)))=0,"",INDIRECT(ADDRESS(ROW()*3-ROW($L$4)-ROW($F$4)+2,COLUMN(I$3))))</f>
        <v>3.2069999999999999</v>
      </c>
      <c r="AA8" s="57" cm="1">
        <f t="array" aca="1" ref="AA8" ca="1">IF(INDIRECT(ADDRESS(ROW()*3-ROW($L$4)-ROW($F$4),COLUMN(J$3)))=0,"",INDIRECT(ADDRESS(ROW()*3-ROW($L$4)-ROW($F$4)+2,COLUMN(J$3))))</f>
        <v>0.10050000000000001</v>
      </c>
    </row>
    <row r="9" spans="1:27" ht="15" thickBot="1">
      <c r="A9" s="3" t="s">
        <v>10</v>
      </c>
      <c r="B9" s="19">
        <v>2.2690000000000001E-4</v>
      </c>
      <c r="C9" s="228"/>
      <c r="D9" s="228"/>
      <c r="E9" s="240"/>
      <c r="F9" s="3" t="s">
        <v>10</v>
      </c>
      <c r="G9" s="177">
        <v>1.7351000000000001</v>
      </c>
      <c r="H9" s="178">
        <v>-0.55519999999999992</v>
      </c>
      <c r="I9" s="178">
        <v>2.1587000000000001</v>
      </c>
      <c r="J9" s="178">
        <v>0.13159999999999999</v>
      </c>
      <c r="K9" s="27"/>
      <c r="L9" s="67">
        <f t="shared" si="0"/>
        <v>2021</v>
      </c>
      <c r="M9" s="10" t="s">
        <v>30</v>
      </c>
      <c r="N9" s="77" t="s">
        <v>31</v>
      </c>
      <c r="O9" s="54" cm="1">
        <f t="array" aca="1" ref="O9" ca="1">IF(INDIRECT(ADDRESS(ROW()*3-ROW($L$4)-ROW($F$4),COLUMN($E$2)))=0,"",INDIRECT(ADDRESS(ROW()*3-ROW($L$4)-ROW($F$4),COLUMN($E$2))))</f>
        <v>511.12</v>
      </c>
      <c r="P9" s="58" cm="1">
        <f t="array" aca="1" ref="P9" ca="1">IF(INDIRECT(ADDRESS(ROW()*3-ROW($L$4)-ROW($F$4),COLUMN(G$3)))=0,"",INDIRECT(ADDRESS(ROW()*3-ROW($L$4)-ROW($F$4),COLUMN(G$3))))</f>
        <v>4.6569000000000003</v>
      </c>
      <c r="Q9" s="56" cm="1">
        <f t="array" aca="1" ref="Q9" ca="1">IF(INDIRECT(ADDRESS(ROW()*3-ROW($L$4)-ROW($F$4),COLUMN(H$3)))=0,"",INDIRECT(ADDRESS(ROW()*3-ROW($L$4)-ROW($F$4),COLUMN(H$3))))</f>
        <v>1.0193000000000003</v>
      </c>
      <c r="R9" s="56" cm="1">
        <f t="array" aca="1" ref="R9" ca="1">IF(INDIRECT(ADDRESS(ROW()*3-ROW($L$4)-ROW($F$4),COLUMN(I$3)))=0,"",INDIRECT(ADDRESS(ROW()*3-ROW($L$4)-ROW($F$4),COLUMN(I$3))))</f>
        <v>3.5688</v>
      </c>
      <c r="S9" s="57" cm="1">
        <f t="array" aca="1" ref="S9" ca="1">IF(INDIRECT(ADDRESS(ROW()*3-ROW($L$4)-ROW($F$4),COLUMN(J$3)))=0,"",INDIRECT(ADDRESS(ROW()*3-ROW($L$4)-ROW($F$4),COLUMN(J$3))))</f>
        <v>6.88E-2</v>
      </c>
      <c r="T9" s="58" cm="1">
        <f t="array" aca="1" ref="T9" ca="1">IF(INDIRECT(ADDRESS(ROW()*3-ROW($L$4)-ROW($F$4)+1,COLUMN(G$3)))=0,"",INDIRECT(ADDRESS(ROW()*3-ROW($L$4)-ROW($F$4)+1,COLUMN(G$3))))</f>
        <v>4.7187000000000001</v>
      </c>
      <c r="U9" s="56" cm="1">
        <f t="array" aca="1" ref="U9" ca="1">IF(INDIRECT(ADDRESS(ROW()*3-ROW($L$4)-ROW($F$4)+1,COLUMN(H$3)))=0,"",INDIRECT(ADDRESS(ROW()*3-ROW($L$4)-ROW($F$4)+1,COLUMN(H$3))))</f>
        <v>1.0327999999999999</v>
      </c>
      <c r="V9" s="56" cm="1">
        <f t="array" aca="1" ref="V9" ca="1">IF(INDIRECT(ADDRESS(ROW()*3-ROW($L$4)-ROW($F$4)+1,COLUMN(I$3)))=0,"",INDIRECT(ADDRESS(ROW()*3-ROW($L$4)-ROW($F$4)+1,COLUMN(I$3))))</f>
        <v>3.6162000000000001</v>
      </c>
      <c r="W9" s="57" cm="1">
        <f t="array" aca="1" ref="W9" ca="1">IF(INDIRECT(ADDRESS(ROW()*3-ROW($L$4)-ROW($F$4)+1,COLUMN(J$3)))=0,"",INDIRECT(ADDRESS(ROW()*3-ROW($L$4)-ROW($F$4)+1,COLUMN(J$3))))</f>
        <v>6.9699999999999998E-2</v>
      </c>
      <c r="X9" s="58" cm="1">
        <f t="array" aca="1" ref="X9" ca="1">IF(INDIRECT(ADDRESS(ROW()*3-ROW($L$4)-ROW($F$4),COLUMN(G$3)))=0,"",INDIRECT(ADDRESS(ROW()*3-ROW($L$4)-ROW($F$4)+2,COLUMN(G$3))))</f>
        <v>4.7903000000000002</v>
      </c>
      <c r="Y9" s="56" cm="1">
        <f t="array" aca="1" ref="Y9" ca="1">IF(INDIRECT(ADDRESS(ROW()*3-ROW($L$4)-ROW($F$4),COLUMN(H$3)))=0,"",INDIRECT(ADDRESS(ROW()*3-ROW($L$4)-ROW($F$4)+2,COLUMN(H$3))))</f>
        <v>1.0485000000000004</v>
      </c>
      <c r="Z9" s="56" cm="1">
        <f t="array" aca="1" ref="Z9" ca="1">IF(INDIRECT(ADDRESS(ROW()*3-ROW($L$4)-ROW($F$4),COLUMN(I$3)))=0,"",INDIRECT(ADDRESS(ROW()*3-ROW($L$4)-ROW($F$4)+2,COLUMN(I$3))))</f>
        <v>3.6709999999999998</v>
      </c>
      <c r="AA9" s="57" cm="1">
        <f t="array" aca="1" ref="AA9" ca="1">IF(INDIRECT(ADDRESS(ROW()*3-ROW($L$4)-ROW($F$4),COLUMN(J$3)))=0,"",INDIRECT(ADDRESS(ROW()*3-ROW($L$4)-ROW($F$4)+2,COLUMN(J$3))))</f>
        <v>7.0800000000000002E-2</v>
      </c>
    </row>
    <row r="10" spans="1:27" ht="15" thickBot="1">
      <c r="A10" s="3" t="s">
        <v>8</v>
      </c>
      <c r="B10" s="17">
        <v>2.2058000000000001E-4</v>
      </c>
      <c r="C10" s="226" t="s">
        <v>27</v>
      </c>
      <c r="D10" s="226" t="s">
        <v>28</v>
      </c>
      <c r="E10" s="238">
        <v>394.22</v>
      </c>
      <c r="F10" s="3" t="s">
        <v>8</v>
      </c>
      <c r="G10" s="177">
        <v>2.0783</v>
      </c>
      <c r="H10" s="178">
        <v>-5.6699999999999889E-2</v>
      </c>
      <c r="I10" s="178">
        <v>2.0127999999999999</v>
      </c>
      <c r="J10" s="178">
        <v>0.1222</v>
      </c>
      <c r="K10" s="27"/>
      <c r="L10" s="67">
        <f t="shared" si="0"/>
        <v>2021</v>
      </c>
      <c r="M10" s="10" t="s">
        <v>31</v>
      </c>
      <c r="N10" s="77" t="s">
        <v>32</v>
      </c>
      <c r="O10" s="54" cm="1">
        <f t="array" aca="1" ref="O10" ca="1">IF(INDIRECT(ADDRESS(ROW()*3-ROW($L$4)-ROW($F$4),COLUMN($E$2)))=0,"",INDIRECT(ADDRESS(ROW()*3-ROW($L$4)-ROW($F$4),COLUMN($E$2))))</f>
        <v>521.30999999999995</v>
      </c>
      <c r="P10" s="58" cm="1">
        <f t="array" aca="1" ref="P10" ca="1">IF(INDIRECT(ADDRESS(ROW()*3-ROW($L$4)-ROW($F$4),COLUMN(G$3)))=0,"",INDIRECT(ADDRESS(ROW()*3-ROW($L$4)-ROW($F$4),COLUMN(G$3))))</f>
        <v>4.8817000000000004</v>
      </c>
      <c r="Q10" s="56" cm="1">
        <f t="array" aca="1" ref="Q10" ca="1">IF(INDIRECT(ADDRESS(ROW()*3-ROW($L$4)-ROW($F$4),COLUMN(H$3)))=0,"",INDIRECT(ADDRESS(ROW()*3-ROW($L$4)-ROW($F$4),COLUMN(H$3))))</f>
        <v>1.1853000000000005</v>
      </c>
      <c r="R10" s="56" cm="1">
        <f t="array" aca="1" ref="R10" ca="1">IF(INDIRECT(ADDRESS(ROW()*3-ROW($L$4)-ROW($F$4),COLUMN(I$3)))=0,"",INDIRECT(ADDRESS(ROW()*3-ROW($L$4)-ROW($F$4),COLUMN(I$3))))</f>
        <v>3.6242999999999999</v>
      </c>
      <c r="S10" s="57" cm="1">
        <f t="array" aca="1" ref="S10" ca="1">IF(INDIRECT(ADDRESS(ROW()*3-ROW($L$4)-ROW($F$4),COLUMN(J$3)))=0,"",INDIRECT(ADDRESS(ROW()*3-ROW($L$4)-ROW($F$4),COLUMN(J$3))))</f>
        <v>7.2099999999999997E-2</v>
      </c>
      <c r="T10" s="58" cm="1">
        <f t="array" aca="1" ref="T10" ca="1">IF(INDIRECT(ADDRESS(ROW()*3-ROW($L$4)-ROW($F$4)+1,COLUMN(G$3)))=0,"",INDIRECT(ADDRESS(ROW()*3-ROW($L$4)-ROW($F$4)+1,COLUMN(G$3))))</f>
        <v>4.9465000000000003</v>
      </c>
      <c r="U10" s="56" cm="1">
        <f t="array" aca="1" ref="U10" ca="1">IF(INDIRECT(ADDRESS(ROW()*3-ROW($L$4)-ROW($F$4)+1,COLUMN(H$3)))=0,"",INDIRECT(ADDRESS(ROW()*3-ROW($L$4)-ROW($F$4)+1,COLUMN(H$3))))</f>
        <v>1.2009000000000005</v>
      </c>
      <c r="V10" s="56" cm="1">
        <f t="array" aca="1" ref="V10" ca="1">IF(INDIRECT(ADDRESS(ROW()*3-ROW($L$4)-ROW($F$4)+1,COLUMN(I$3)))=0,"",INDIRECT(ADDRESS(ROW()*3-ROW($L$4)-ROW($F$4)+1,COLUMN(I$3))))</f>
        <v>3.6724999999999999</v>
      </c>
      <c r="W10" s="57" cm="1">
        <f t="array" aca="1" ref="W10" ca="1">IF(INDIRECT(ADDRESS(ROW()*3-ROW($L$4)-ROW($F$4)+1,COLUMN(J$3)))=0,"",INDIRECT(ADDRESS(ROW()*3-ROW($L$4)-ROW($F$4)+1,COLUMN(J$3))))</f>
        <v>7.3099999999999998E-2</v>
      </c>
      <c r="X10" s="58" cm="1">
        <f t="array" aca="1" ref="X10" ca="1">IF(INDIRECT(ADDRESS(ROW()*3-ROW($L$4)-ROW($F$4),COLUMN(G$3)))=0,"",INDIRECT(ADDRESS(ROW()*3-ROW($L$4)-ROW($F$4)+2,COLUMN(G$3))))</f>
        <v>5.0214999999999996</v>
      </c>
      <c r="Y10" s="56" cm="1">
        <f t="array" aca="1" ref="Y10" ca="1">IF(INDIRECT(ADDRESS(ROW()*3-ROW($L$4)-ROW($F$4),COLUMN(H$3)))=0,"",INDIRECT(ADDRESS(ROW()*3-ROW($L$4)-ROW($F$4)+2,COLUMN(H$3))))</f>
        <v>1.2190999999999994</v>
      </c>
      <c r="Z10" s="56" cm="1">
        <f t="array" aca="1" ref="Z10" ca="1">IF(INDIRECT(ADDRESS(ROW()*3-ROW($L$4)-ROW($F$4),COLUMN(I$3)))=0,"",INDIRECT(ADDRESS(ROW()*3-ROW($L$4)-ROW($F$4)+2,COLUMN(I$3))))</f>
        <v>3.7282000000000002</v>
      </c>
      <c r="AA10" s="57" cm="1">
        <f t="array" aca="1" ref="AA10" ca="1">IF(INDIRECT(ADDRESS(ROW()*3-ROW($L$4)-ROW($F$4),COLUMN(J$3)))=0,"",INDIRECT(ADDRESS(ROW()*3-ROW($L$4)-ROW($F$4)+2,COLUMN(J$3))))</f>
        <v>7.4200000000000002E-2</v>
      </c>
    </row>
    <row r="11" spans="1:27" ht="15" thickBot="1">
      <c r="A11" s="3" t="s">
        <v>9</v>
      </c>
      <c r="B11" s="18">
        <v>2.2351000000000001E-4</v>
      </c>
      <c r="C11" s="227"/>
      <c r="D11" s="227"/>
      <c r="E11" s="239"/>
      <c r="F11" s="3" t="s">
        <v>9</v>
      </c>
      <c r="G11" s="177">
        <v>2.1059000000000001</v>
      </c>
      <c r="H11" s="178">
        <v>-5.7399999999999757E-2</v>
      </c>
      <c r="I11" s="178">
        <v>2.0394999999999999</v>
      </c>
      <c r="J11" s="178">
        <v>0.12379999999999999</v>
      </c>
      <c r="K11" s="27"/>
      <c r="L11" s="67">
        <f t="shared" si="0"/>
        <v>2021</v>
      </c>
      <c r="M11" s="10" t="s">
        <v>32</v>
      </c>
      <c r="N11" s="77" t="s">
        <v>33</v>
      </c>
      <c r="O11" s="54" cm="1">
        <f t="array" aca="1" ref="O11" ca="1">IF(INDIRECT(ADDRESS(ROW()*3-ROW($L$4)-ROW($F$4),COLUMN($E$2)))=0,"",INDIRECT(ADDRESS(ROW()*3-ROW($L$4)-ROW($F$4),COLUMN($E$2))))</f>
        <v>510.42</v>
      </c>
      <c r="P11" s="58" cm="1">
        <f t="array" aca="1" ref="P11" ca="1">IF(INDIRECT(ADDRESS(ROW()*3-ROW($L$4)-ROW($F$4),COLUMN(G$3)))=0,"",INDIRECT(ADDRESS(ROW()*3-ROW($L$4)-ROW($F$4),COLUMN(G$3))))</f>
        <v>4.7412000000000001</v>
      </c>
      <c r="Q11" s="56" cm="1">
        <f t="array" aca="1" ref="Q11" ca="1">IF(INDIRECT(ADDRESS(ROW()*3-ROW($L$4)-ROW($F$4),COLUMN(H$3)))=0,"",INDIRECT(ADDRESS(ROW()*3-ROW($L$4)-ROW($F$4),COLUMN(H$3))))</f>
        <v>1.7244000000000002</v>
      </c>
      <c r="R11" s="56" cm="1">
        <f t="array" aca="1" ref="R11" ca="1">IF(INDIRECT(ADDRESS(ROW()*3-ROW($L$4)-ROW($F$4),COLUMN(I$3)))=0,"",INDIRECT(ADDRESS(ROW()*3-ROW($L$4)-ROW($F$4),COLUMN(I$3))))</f>
        <v>2.8956</v>
      </c>
      <c r="S11" s="57" cm="1">
        <f t="array" aca="1" ref="S11" ca="1">IF(INDIRECT(ADDRESS(ROW()*3-ROW($L$4)-ROW($F$4),COLUMN(J$3)))=0,"",INDIRECT(ADDRESS(ROW()*3-ROW($L$4)-ROW($F$4),COLUMN(J$3))))</f>
        <v>0.1212</v>
      </c>
      <c r="T11" s="58" cm="1">
        <f t="array" aca="1" ref="T11" ca="1">IF(INDIRECT(ADDRESS(ROW()*3-ROW($L$4)-ROW($F$4)+1,COLUMN(G$3)))=0,"",INDIRECT(ADDRESS(ROW()*3-ROW($L$4)-ROW($F$4)+1,COLUMN(G$3))))</f>
        <v>4.7931999999999997</v>
      </c>
      <c r="U11" s="56" cm="1">
        <f t="array" aca="1" ref="U11" ca="1">IF(INDIRECT(ADDRESS(ROW()*3-ROW($L$4)-ROW($F$4)+1,COLUMN(H$3)))=0,"",INDIRECT(ADDRESS(ROW()*3-ROW($L$4)-ROW($F$4)+1,COLUMN(H$3))))</f>
        <v>1.7432999999999998</v>
      </c>
      <c r="V11" s="56" cm="1">
        <f t="array" aca="1" ref="V11" ca="1">IF(INDIRECT(ADDRESS(ROW()*3-ROW($L$4)-ROW($F$4)+1,COLUMN(I$3)))=0,"",INDIRECT(ADDRESS(ROW()*3-ROW($L$4)-ROW($F$4)+1,COLUMN(I$3))))</f>
        <v>2.9272999999999998</v>
      </c>
      <c r="W11" s="57" cm="1">
        <f t="array" aca="1" ref="W11" ca="1">IF(INDIRECT(ADDRESS(ROW()*3-ROW($L$4)-ROW($F$4)+1,COLUMN(J$3)))=0,"",INDIRECT(ADDRESS(ROW()*3-ROW($L$4)-ROW($F$4)+1,COLUMN(J$3))))</f>
        <v>0.1226</v>
      </c>
      <c r="X11" s="58" cm="1">
        <f t="array" aca="1" ref="X11" ca="1">IF(INDIRECT(ADDRESS(ROW()*3-ROW($L$4)-ROW($F$4),COLUMN(G$3)))=0,"",INDIRECT(ADDRESS(ROW()*3-ROW($L$4)-ROW($F$4)+2,COLUMN(G$3))))</f>
        <v>4.8531000000000004</v>
      </c>
      <c r="Y11" s="56" cm="1">
        <f t="array" aca="1" ref="Y11" ca="1">IF(INDIRECT(ADDRESS(ROW()*3-ROW($L$4)-ROW($F$4),COLUMN(H$3)))=0,"",INDIRECT(ADDRESS(ROW()*3-ROW($L$4)-ROW($F$4)+2,COLUMN(H$3))))</f>
        <v>1.7650000000000003</v>
      </c>
      <c r="Z11" s="56" cm="1">
        <f t="array" aca="1" ref="Z11" ca="1">IF(INDIRECT(ADDRESS(ROW()*3-ROW($L$4)-ROW($F$4),COLUMN(I$3)))=0,"",INDIRECT(ADDRESS(ROW()*3-ROW($L$4)-ROW($F$4)+2,COLUMN(I$3))))</f>
        <v>2.964</v>
      </c>
      <c r="AA11" s="57" cm="1">
        <f t="array" aca="1" ref="AA11" ca="1">IF(INDIRECT(ADDRESS(ROW()*3-ROW($L$4)-ROW($F$4),COLUMN(J$3)))=0,"",INDIRECT(ADDRESS(ROW()*3-ROW($L$4)-ROW($F$4)+2,COLUMN(J$3))))</f>
        <v>0.1241</v>
      </c>
    </row>
    <row r="12" spans="1:27" ht="15" thickBot="1">
      <c r="A12" s="3" t="s">
        <v>10</v>
      </c>
      <c r="B12" s="19">
        <v>2.2690000000000001E-4</v>
      </c>
      <c r="C12" s="228"/>
      <c r="D12" s="228"/>
      <c r="E12" s="240"/>
      <c r="F12" s="3" t="s">
        <v>10</v>
      </c>
      <c r="G12" s="177">
        <v>2.1379000000000001</v>
      </c>
      <c r="H12" s="178">
        <v>-5.829999999999988E-2</v>
      </c>
      <c r="I12" s="178">
        <v>2.0705</v>
      </c>
      <c r="J12" s="178">
        <v>0.12570000000000001</v>
      </c>
      <c r="K12" s="27"/>
      <c r="L12" s="67">
        <f t="shared" si="0"/>
        <v>2021</v>
      </c>
      <c r="M12" s="10" t="s">
        <v>33</v>
      </c>
      <c r="N12" s="77" t="s">
        <v>34</v>
      </c>
      <c r="O12" s="54" cm="1">
        <f t="array" aca="1" ref="O12" ca="1">IF(INDIRECT(ADDRESS(ROW()*3-ROW($L$4)-ROW($F$4),COLUMN($E$2)))=0,"",INDIRECT(ADDRESS(ROW()*3-ROW($L$4)-ROW($F$4),COLUMN($E$2))))</f>
        <v>501.69</v>
      </c>
      <c r="P12" s="58" cm="1">
        <f t="array" aca="1" ref="P12" ca="1">IF(INDIRECT(ADDRESS(ROW()*3-ROW($L$4)-ROW($F$4),COLUMN(G$3)))=0,"",INDIRECT(ADDRESS(ROW()*3-ROW($L$4)-ROW($F$4),COLUMN(G$3))))</f>
        <v>4.5445000000000002</v>
      </c>
      <c r="Q12" s="56" cm="1">
        <f t="array" aca="1" ref="Q12" ca="1">IF(INDIRECT(ADDRESS(ROW()*3-ROW($L$4)-ROW($F$4),COLUMN(H$3)))=0,"",INDIRECT(ADDRESS(ROW()*3-ROW($L$4)-ROW($F$4),COLUMN(H$3))))</f>
        <v>2.2490000000000001</v>
      </c>
      <c r="R12" s="56" cm="1">
        <f t="array" aca="1" ref="R12" ca="1">IF(INDIRECT(ADDRESS(ROW()*3-ROW($L$4)-ROW($F$4),COLUMN(I$3)))=0,"",INDIRECT(ADDRESS(ROW()*3-ROW($L$4)-ROW($F$4),COLUMN(I$3))))</f>
        <v>2.1823999999999999</v>
      </c>
      <c r="S12" s="57" cm="1">
        <f t="array" aca="1" ref="S12" ca="1">IF(INDIRECT(ADDRESS(ROW()*3-ROW($L$4)-ROW($F$4),COLUMN(J$3)))=0,"",INDIRECT(ADDRESS(ROW()*3-ROW($L$4)-ROW($F$4),COLUMN(J$3))))</f>
        <v>0.11310000000000001</v>
      </c>
      <c r="T12" s="58" cm="1">
        <f t="array" aca="1" ref="T12" ca="1">IF(INDIRECT(ADDRESS(ROW()*3-ROW($L$4)-ROW($F$4)+1,COLUMN(G$3)))=0,"",INDIRECT(ADDRESS(ROW()*3-ROW($L$4)-ROW($F$4)+1,COLUMN(G$3))))</f>
        <v>4.5942999999999996</v>
      </c>
      <c r="U12" s="56" cm="1">
        <f t="array" aca="1" ref="U12" ca="1">IF(INDIRECT(ADDRESS(ROW()*3-ROW($L$4)-ROW($F$4)+1,COLUMN(H$3)))=0,"",INDIRECT(ADDRESS(ROW()*3-ROW($L$4)-ROW($F$4)+1,COLUMN(H$3))))</f>
        <v>2.2734999999999999</v>
      </c>
      <c r="V12" s="56" cm="1">
        <f t="array" aca="1" ref="V12" ca="1">IF(INDIRECT(ADDRESS(ROW()*3-ROW($L$4)-ROW($F$4)+1,COLUMN(I$3)))=0,"",INDIRECT(ADDRESS(ROW()*3-ROW($L$4)-ROW($F$4)+1,COLUMN(I$3))))</f>
        <v>2.2063999999999999</v>
      </c>
      <c r="W12" s="57" cm="1">
        <f t="array" aca="1" ref="W12" ca="1">IF(INDIRECT(ADDRESS(ROW()*3-ROW($L$4)-ROW($F$4)+1,COLUMN(J$3)))=0,"",INDIRECT(ADDRESS(ROW()*3-ROW($L$4)-ROW($F$4)+1,COLUMN(J$3))))</f>
        <v>0.1144</v>
      </c>
      <c r="X12" s="58" cm="1">
        <f t="array" aca="1" ref="X12" ca="1">IF(INDIRECT(ADDRESS(ROW()*3-ROW($L$4)-ROW($F$4),COLUMN(G$3)))=0,"",INDIRECT(ADDRESS(ROW()*3-ROW($L$4)-ROW($F$4)+2,COLUMN(G$3))))</f>
        <v>4.6517999999999997</v>
      </c>
      <c r="Y12" s="56" cm="1">
        <f t="array" aca="1" ref="Y12" ca="1">IF(INDIRECT(ADDRESS(ROW()*3-ROW($L$4)-ROW($F$4),COLUMN(H$3)))=0,"",INDIRECT(ADDRESS(ROW()*3-ROW($L$4)-ROW($F$4)+2,COLUMN(H$3))))</f>
        <v>2.3019999999999996</v>
      </c>
      <c r="Z12" s="56" cm="1">
        <f t="array" aca="1" ref="Z12" ca="1">IF(INDIRECT(ADDRESS(ROW()*3-ROW($L$4)-ROW($F$4),COLUMN(I$3)))=0,"",INDIRECT(ADDRESS(ROW()*3-ROW($L$4)-ROW($F$4)+2,COLUMN(I$3))))</f>
        <v>2.234</v>
      </c>
      <c r="AA12" s="57" cm="1">
        <f t="array" aca="1" ref="AA12" ca="1">IF(INDIRECT(ADDRESS(ROW()*3-ROW($L$4)-ROW($F$4),COLUMN(J$3)))=0,"",INDIRECT(ADDRESS(ROW()*3-ROW($L$4)-ROW($F$4)+2,COLUMN(J$3))))</f>
        <v>0.1158</v>
      </c>
    </row>
    <row r="13" spans="1:27" ht="15" thickBot="1">
      <c r="A13" s="3" t="s">
        <v>8</v>
      </c>
      <c r="B13" s="17">
        <v>2.2058000000000001E-4</v>
      </c>
      <c r="C13" s="226" t="s">
        <v>28</v>
      </c>
      <c r="D13" s="226" t="s">
        <v>29</v>
      </c>
      <c r="E13" s="238">
        <v>463.24</v>
      </c>
      <c r="F13" s="3" t="s">
        <v>8</v>
      </c>
      <c r="G13" s="177">
        <v>3.6006999999999998</v>
      </c>
      <c r="H13" s="178">
        <v>0.51779999999999993</v>
      </c>
      <c r="I13" s="178">
        <v>2.9813999999999998</v>
      </c>
      <c r="J13" s="178">
        <v>0.10150000000000001</v>
      </c>
      <c r="K13" s="27"/>
      <c r="L13" s="67">
        <f t="shared" si="0"/>
        <v>2021</v>
      </c>
      <c r="M13" s="10" t="s">
        <v>34</v>
      </c>
      <c r="N13" s="77" t="s">
        <v>35</v>
      </c>
      <c r="O13" s="54" cm="1">
        <f t="array" aca="1" ref="O13" ca="1">IF(INDIRECT(ADDRESS(ROW()*3-ROW($L$4)-ROW($F$4),COLUMN($E$2)))=0,"",INDIRECT(ADDRESS(ROW()*3-ROW($L$4)-ROW($F$4),COLUMN($E$2))))</f>
        <v>549.05999999999995</v>
      </c>
      <c r="P13" s="58" cm="1">
        <f t="array" aca="1" ref="P13" ca="1">IF(INDIRECT(ADDRESS(ROW()*3-ROW($L$4)-ROW($F$4),COLUMN(G$3)))=0,"",INDIRECT(ADDRESS(ROW()*3-ROW($L$4)-ROW($F$4),COLUMN(G$3))))</f>
        <v>5.6117999999999997</v>
      </c>
      <c r="Q13" s="56" cm="1">
        <f t="array" aca="1" ref="Q13" ca="1">IF(INDIRECT(ADDRESS(ROW()*3-ROW($L$4)-ROW($F$4),COLUMN(H$3)))=0,"",INDIRECT(ADDRESS(ROW()*3-ROW($L$4)-ROW($F$4),COLUMN(H$3))))</f>
        <v>2.7686999999999995</v>
      </c>
      <c r="R13" s="56" cm="1">
        <f t="array" aca="1" ref="R13" ca="1">IF(INDIRECT(ADDRESS(ROW()*3-ROW($L$4)-ROW($F$4),COLUMN(I$3)))=0,"",INDIRECT(ADDRESS(ROW()*3-ROW($L$4)-ROW($F$4),COLUMN(I$3))))</f>
        <v>2.7147000000000001</v>
      </c>
      <c r="S13" s="57" cm="1">
        <f t="array" aca="1" ref="S13" ca="1">IF(INDIRECT(ADDRESS(ROW()*3-ROW($L$4)-ROW($F$4),COLUMN(J$3)))=0,"",INDIRECT(ADDRESS(ROW()*3-ROW($L$4)-ROW($F$4),COLUMN(J$3))))</f>
        <v>0.12839999999999999</v>
      </c>
      <c r="T13" s="58" cm="1">
        <f t="array" aca="1" ref="T13" ca="1">IF(INDIRECT(ADDRESS(ROW()*3-ROW($L$4)-ROW($F$4)+1,COLUMN(G$3)))=0,"",INDIRECT(ADDRESS(ROW()*3-ROW($L$4)-ROW($F$4)+1,COLUMN(G$3))))</f>
        <v>5.6733000000000002</v>
      </c>
      <c r="U13" s="56" cm="1">
        <f t="array" aca="1" ref="U13" ca="1">IF(INDIRECT(ADDRESS(ROW()*3-ROW($L$4)-ROW($F$4)+1,COLUMN(H$3)))=0,"",INDIRECT(ADDRESS(ROW()*3-ROW($L$4)-ROW($F$4)+1,COLUMN(H$3))))</f>
        <v>2.7991000000000001</v>
      </c>
      <c r="V13" s="56" cm="1">
        <f t="array" aca="1" ref="V13" ca="1">IF(INDIRECT(ADDRESS(ROW()*3-ROW($L$4)-ROW($F$4)+1,COLUMN(I$3)))=0,"",INDIRECT(ADDRESS(ROW()*3-ROW($L$4)-ROW($F$4)+1,COLUMN(I$3))))</f>
        <v>2.7444000000000002</v>
      </c>
      <c r="W13" s="57" cm="1">
        <f t="array" aca="1" ref="W13" ca="1">IF(INDIRECT(ADDRESS(ROW()*3-ROW($L$4)-ROW($F$4)+1,COLUMN(J$3)))=0,"",INDIRECT(ADDRESS(ROW()*3-ROW($L$4)-ROW($F$4)+1,COLUMN(J$3))))</f>
        <v>0.1298</v>
      </c>
      <c r="X13" s="58" cm="1">
        <f t="array" aca="1" ref="X13" ca="1">IF(INDIRECT(ADDRESS(ROW()*3-ROW($L$4)-ROW($F$4),COLUMN(G$3)))=0,"",INDIRECT(ADDRESS(ROW()*3-ROW($L$4)-ROW($F$4)+2,COLUMN(G$3))))</f>
        <v>5.7443</v>
      </c>
      <c r="Y13" s="56" cm="1">
        <f t="array" aca="1" ref="Y13" ca="1">IF(INDIRECT(ADDRESS(ROW()*3-ROW($L$4)-ROW($F$4),COLUMN(H$3)))=0,"",INDIRECT(ADDRESS(ROW()*3-ROW($L$4)-ROW($F$4)+2,COLUMN(H$3))))</f>
        <v>2.8340000000000001</v>
      </c>
      <c r="Z13" s="56" cm="1">
        <f t="array" aca="1" ref="Z13" ca="1">IF(INDIRECT(ADDRESS(ROW()*3-ROW($L$4)-ROW($F$4),COLUMN(I$3)))=0,"",INDIRECT(ADDRESS(ROW()*3-ROW($L$4)-ROW($F$4)+2,COLUMN(I$3))))</f>
        <v>2.7787999999999999</v>
      </c>
      <c r="AA13" s="57" cm="1">
        <f t="array" aca="1" ref="AA13" ca="1">IF(INDIRECT(ADDRESS(ROW()*3-ROW($L$4)-ROW($F$4),COLUMN(J$3)))=0,"",INDIRECT(ADDRESS(ROW()*3-ROW($L$4)-ROW($F$4)+2,COLUMN(J$3))))</f>
        <v>0.13150000000000001</v>
      </c>
    </row>
    <row r="14" spans="1:27" ht="15" thickBot="1">
      <c r="A14" s="3" t="s">
        <v>9</v>
      </c>
      <c r="B14" s="18">
        <v>2.2351000000000001E-4</v>
      </c>
      <c r="C14" s="227"/>
      <c r="D14" s="227"/>
      <c r="E14" s="239"/>
      <c r="F14" s="3" t="s">
        <v>9</v>
      </c>
      <c r="G14" s="177">
        <v>3.6486000000000001</v>
      </c>
      <c r="H14" s="178">
        <v>0.52480000000000016</v>
      </c>
      <c r="I14" s="178">
        <v>3.0209999999999999</v>
      </c>
      <c r="J14" s="178">
        <v>0.1028</v>
      </c>
      <c r="K14" s="27"/>
      <c r="L14" s="67">
        <f t="shared" si="0"/>
        <v>2021</v>
      </c>
      <c r="M14" s="10" t="s">
        <v>35</v>
      </c>
      <c r="N14" s="77" t="s">
        <v>36</v>
      </c>
      <c r="O14" s="54" cm="1">
        <f t="array" aca="1" ref="O14" ca="1">IF(INDIRECT(ADDRESS(ROW()*3-ROW($L$4)-ROW($F$4),COLUMN($E$2)))=0,"",INDIRECT(ADDRESS(ROW()*3-ROW($L$4)-ROW($F$4),COLUMN($E$2))))</f>
        <v>705.16</v>
      </c>
      <c r="P14" s="58" cm="1">
        <f t="array" aca="1" ref="P14" ca="1">IF(INDIRECT(ADDRESS(ROW()*3-ROW($L$4)-ROW($F$4),COLUMN(G$3)))=0,"",INDIRECT(ADDRESS(ROW()*3-ROW($L$4)-ROW($F$4),COLUMN(G$3))))</f>
        <v>9.1290999999999993</v>
      </c>
      <c r="Q14" s="56" cm="1">
        <f t="array" aca="1" ref="Q14" ca="1">IF(INDIRECT(ADDRESS(ROW()*3-ROW($L$4)-ROW($F$4),COLUMN(H$3)))=0,"",INDIRECT(ADDRESS(ROW()*3-ROW($L$4)-ROW($F$4),COLUMN(H$3))))</f>
        <v>2.9539999999999997</v>
      </c>
      <c r="R14" s="56" cm="1">
        <f t="array" aca="1" ref="R14" ca="1">IF(INDIRECT(ADDRESS(ROW()*3-ROW($L$4)-ROW($F$4),COLUMN(I$3)))=0,"",INDIRECT(ADDRESS(ROW()*3-ROW($L$4)-ROW($F$4),COLUMN(I$3))))</f>
        <v>6.0450999999999997</v>
      </c>
      <c r="S14" s="57" cm="1">
        <f t="array" aca="1" ref="S14" ca="1">IF(INDIRECT(ADDRESS(ROW()*3-ROW($L$4)-ROW($F$4),COLUMN(J$3)))=0,"",INDIRECT(ADDRESS(ROW()*3-ROW($L$4)-ROW($F$4),COLUMN(J$3))))</f>
        <v>0.13</v>
      </c>
      <c r="T14" s="58" cm="1">
        <f t="array" aca="1" ref="T14" ca="1">IF(INDIRECT(ADDRESS(ROW()*3-ROW($L$4)-ROW($F$4)+1,COLUMN(G$3)))=0,"",INDIRECT(ADDRESS(ROW()*3-ROW($L$4)-ROW($F$4)+1,COLUMN(G$3))))</f>
        <v>9.2291000000000007</v>
      </c>
      <c r="U14" s="56" cm="1">
        <f t="array" aca="1" ref="U14" ca="1">IF(INDIRECT(ADDRESS(ROW()*3-ROW($L$4)-ROW($F$4)+1,COLUMN(H$3)))=0,"",INDIRECT(ADDRESS(ROW()*3-ROW($L$4)-ROW($F$4)+1,COLUMN(H$3))))</f>
        <v>2.9837000000000007</v>
      </c>
      <c r="V14" s="56" cm="1">
        <f t="array" aca="1" ref="V14" ca="1">IF(INDIRECT(ADDRESS(ROW()*3-ROW($L$4)-ROW($F$4)+1,COLUMN(I$3)))=0,"",INDIRECT(ADDRESS(ROW()*3-ROW($L$4)-ROW($F$4)+1,COLUMN(I$3))))</f>
        <v>6.1139999999999999</v>
      </c>
      <c r="W14" s="57" cm="1">
        <f t="array" aca="1" ref="W14" ca="1">IF(INDIRECT(ADDRESS(ROW()*3-ROW($L$4)-ROW($F$4)+1,COLUMN(J$3)))=0,"",INDIRECT(ADDRESS(ROW()*3-ROW($L$4)-ROW($F$4)+1,COLUMN(J$3))))</f>
        <v>0.13139999999999999</v>
      </c>
      <c r="X14" s="58" cm="1">
        <f t="array" aca="1" ref="X14" ca="1">IF(INDIRECT(ADDRESS(ROW()*3-ROW($L$4)-ROW($F$4),COLUMN(G$3)))=0,"",INDIRECT(ADDRESS(ROW()*3-ROW($L$4)-ROW($F$4)+2,COLUMN(G$3))))</f>
        <v>9.3445999999999998</v>
      </c>
      <c r="Y14" s="56" cm="1">
        <f t="array" aca="1" ref="Y14" ca="1">IF(INDIRECT(ADDRESS(ROW()*3-ROW($L$4)-ROW($F$4),COLUMN(H$3)))=0,"",INDIRECT(ADDRESS(ROW()*3-ROW($L$4)-ROW($F$4)+2,COLUMN(H$3))))</f>
        <v>3.0236999999999998</v>
      </c>
      <c r="Z14" s="56" cm="1">
        <f t="array" aca="1" ref="Z14" ca="1">IF(INDIRECT(ADDRESS(ROW()*3-ROW($L$4)-ROW($F$4),COLUMN(I$3)))=0,"",INDIRECT(ADDRESS(ROW()*3-ROW($L$4)-ROW($F$4)+2,COLUMN(I$3))))</f>
        <v>6.1878000000000002</v>
      </c>
      <c r="AA14" s="57" cm="1">
        <f t="array" aca="1" ref="AA14" ca="1">IF(INDIRECT(ADDRESS(ROW()*3-ROW($L$4)-ROW($F$4),COLUMN(J$3)))=0,"",INDIRECT(ADDRESS(ROW()*3-ROW($L$4)-ROW($F$4)+2,COLUMN(J$3))))</f>
        <v>0.1331</v>
      </c>
    </row>
    <row r="15" spans="1:27" ht="15" thickBot="1">
      <c r="A15" s="3" t="s">
        <v>10</v>
      </c>
      <c r="B15" s="19">
        <v>2.2690000000000001E-4</v>
      </c>
      <c r="C15" s="228"/>
      <c r="D15" s="228"/>
      <c r="E15" s="240"/>
      <c r="F15" s="3" t="s">
        <v>10</v>
      </c>
      <c r="G15" s="177">
        <v>3.7039</v>
      </c>
      <c r="H15" s="178">
        <v>0.53269999999999973</v>
      </c>
      <c r="I15" s="178">
        <v>3.0668000000000002</v>
      </c>
      <c r="J15" s="178">
        <v>0.10440000000000001</v>
      </c>
      <c r="K15" s="27"/>
      <c r="L15" s="67">
        <f t="shared" si="0"/>
        <v>2021</v>
      </c>
      <c r="M15" s="10" t="s">
        <v>36</v>
      </c>
      <c r="N15" s="77" t="s">
        <v>37</v>
      </c>
      <c r="O15" s="54" cm="1">
        <f t="array" aca="1" ref="O15" ca="1">IF(INDIRECT(ADDRESS(ROW()*3-ROW($L$4)-ROW($F$4),COLUMN($E$2)))=0,"",INDIRECT(ADDRESS(ROW()*3-ROW($L$4)-ROW($F$4),COLUMN($E$2))))</f>
        <v>784.59</v>
      </c>
      <c r="P15" s="58" cm="1">
        <f t="array" aca="1" ref="P15" ca="1">IF(INDIRECT(ADDRESS(ROW()*3-ROW($L$4)-ROW($F$4),COLUMN(G$3)))=0,"",INDIRECT(ADDRESS(ROW()*3-ROW($L$4)-ROW($F$4),COLUMN(G$3))))</f>
        <v>10.918781880000001</v>
      </c>
      <c r="Q15" s="56" cm="1">
        <f t="array" aca="1" ref="Q15" ca="1">IF(INDIRECT(ADDRESS(ROW()*3-ROW($L$4)-ROW($F$4),COLUMN(H$3)))=0,"",INDIRECT(ADDRESS(ROW()*3-ROW($L$4)-ROW($F$4),COLUMN(H$3))))</f>
        <v>3.6224696399999994</v>
      </c>
      <c r="R15" s="56" cm="1">
        <f t="array" aca="1" ref="R15" ca="1">IF(INDIRECT(ADDRESS(ROW()*3-ROW($L$4)-ROW($F$4),COLUMN(I$3)))=0,"",INDIRECT(ADDRESS(ROW()*3-ROW($L$4)-ROW($F$4),COLUMN(I$3))))</f>
        <v>7.16337344</v>
      </c>
      <c r="S15" s="57" cm="1">
        <f t="array" aca="1" ref="S15" ca="1">IF(INDIRECT(ADDRESS(ROW()*3-ROW($L$4)-ROW($F$4),COLUMN(J$3)))=0,"",INDIRECT(ADDRESS(ROW()*3-ROW($L$4)-ROW($F$4),COLUMN(J$3))))</f>
        <v>0.1329388</v>
      </c>
      <c r="T15" s="58" cm="1">
        <f t="array" aca="1" ref="T15" ca="1">IF(INDIRECT(ADDRESS(ROW()*3-ROW($L$4)-ROW($F$4)+1,COLUMN(G$3)))=0,"",INDIRECT(ADDRESS(ROW()*3-ROW($L$4)-ROW($F$4)+1,COLUMN(G$3))))</f>
        <v>11.038475610000001</v>
      </c>
      <c r="U15" s="56" cm="1">
        <f t="array" aca="1" ref="U15" ca="1">IF(INDIRECT(ADDRESS(ROW()*3-ROW($L$4)-ROW($F$4)+1,COLUMN(H$3)))=0,"",INDIRECT(ADDRESS(ROW()*3-ROW($L$4)-ROW($F$4)+1,COLUMN(H$3))))</f>
        <v>3.6621798299999999</v>
      </c>
      <c r="V15" s="56" cm="1">
        <f t="array" aca="1" ref="V15" ca="1">IF(INDIRECT(ADDRESS(ROW()*3-ROW($L$4)-ROW($F$4)+1,COLUMN(I$3)))=0,"",INDIRECT(ADDRESS(ROW()*3-ROW($L$4)-ROW($F$4)+1,COLUMN(I$3))))</f>
        <v>7.2418996800000013</v>
      </c>
      <c r="W15" s="57" cm="1">
        <f t="array" aca="1" ref="W15" ca="1">IF(INDIRECT(ADDRESS(ROW()*3-ROW($L$4)-ROW($F$4)+1,COLUMN(J$3)))=0,"",INDIRECT(ADDRESS(ROW()*3-ROW($L$4)-ROW($F$4)+1,COLUMN(J$3))))</f>
        <v>0.13439610000000002</v>
      </c>
      <c r="X15" s="58" cm="1">
        <f t="array" aca="1" ref="X15" ca="1">IF(INDIRECT(ADDRESS(ROW()*3-ROW($L$4)-ROW($F$4),COLUMN(G$3)))=0,"",INDIRECT(ADDRESS(ROW()*3-ROW($L$4)-ROW($F$4)+2,COLUMN(G$3))))</f>
        <v>11.17658376</v>
      </c>
      <c r="Y15" s="56" cm="1">
        <f t="array" aca="1" ref="Y15" ca="1">IF(INDIRECT(ADDRESS(ROW()*3-ROW($L$4)-ROW($F$4),COLUMN(H$3)))=0,"",INDIRECT(ADDRESS(ROW()*3-ROW($L$4)-ROW($F$4)+2,COLUMN(H$3))))</f>
        <v>3.7079992799999997</v>
      </c>
      <c r="Z15" s="56" cm="1">
        <f t="array" aca="1" ref="Z15" ca="1">IF(INDIRECT(ADDRESS(ROW()*3-ROW($L$4)-ROW($F$4),COLUMN(I$3)))=0,"",INDIRECT(ADDRESS(ROW()*3-ROW($L$4)-ROW($F$4)+2,COLUMN(I$3))))</f>
        <v>7.3325068800000004</v>
      </c>
      <c r="AA15" s="57" cm="1">
        <f t="array" aca="1" ref="AA15" ca="1">IF(INDIRECT(ADDRESS(ROW()*3-ROW($L$4)-ROW($F$4),COLUMN(J$3)))=0,"",INDIRECT(ADDRESS(ROW()*3-ROW($L$4)-ROW($F$4)+2,COLUMN(J$3))))</f>
        <v>0.13607760000000002</v>
      </c>
    </row>
    <row r="16" spans="1:27" ht="15" thickBot="1">
      <c r="A16" s="3" t="s">
        <v>8</v>
      </c>
      <c r="B16" s="17">
        <v>2.2058000000000001E-4</v>
      </c>
      <c r="C16" s="226" t="s">
        <v>29</v>
      </c>
      <c r="D16" s="226" t="s">
        <v>30</v>
      </c>
      <c r="E16" s="238">
        <v>472.31</v>
      </c>
      <c r="F16" s="3" t="s">
        <v>8</v>
      </c>
      <c r="G16" s="177">
        <v>3.8008000000000002</v>
      </c>
      <c r="H16" s="178">
        <v>0.58540000000000003</v>
      </c>
      <c r="I16" s="178">
        <v>3.1177000000000001</v>
      </c>
      <c r="J16" s="178">
        <v>9.7699999999999995E-2</v>
      </c>
      <c r="K16" s="27"/>
      <c r="L16" s="68">
        <f t="shared" si="0"/>
        <v>2021</v>
      </c>
      <c r="M16" s="11" t="s">
        <v>37</v>
      </c>
      <c r="N16" s="78" t="s">
        <v>26</v>
      </c>
      <c r="O16" s="59" cm="1">
        <f t="array" aca="1" ref="O16" ca="1">IF(INDIRECT(ADDRESS(ROW()*3-ROW($L$4)-ROW($F$4),COLUMN($E$2)))=0,"",INDIRECT(ADDRESS(ROW()*3-ROW($L$4)-ROW($F$4),COLUMN($E$2))))</f>
        <v>762.96</v>
      </c>
      <c r="P16" s="63" cm="1">
        <f t="array" aca="1" ref="P16" ca="1">IF(INDIRECT(ADDRESS(ROW()*3-ROW($L$4)-ROW($F$4),COLUMN(G$3)))=0,"",INDIRECT(ADDRESS(ROW()*3-ROW($L$4)-ROW($F$4),COLUMN(G$3))))</f>
        <v>10.4314</v>
      </c>
      <c r="Q16" s="61" cm="1">
        <f t="array" aca="1" ref="Q16" ca="1">IF(INDIRECT(ADDRESS(ROW()*3-ROW($L$4)-ROW($F$4),COLUMN(H$3)))=0,"",INDIRECT(ADDRESS(ROW()*3-ROW($L$4)-ROW($F$4),COLUMN(H$3))))</f>
        <v>4.1129999999999995</v>
      </c>
      <c r="R16" s="61" cm="1">
        <f t="array" aca="1" ref="R16" ca="1">IF(INDIRECT(ADDRESS(ROW()*3-ROW($L$4)-ROW($F$4),COLUMN(I$3)))=0,"",INDIRECT(ADDRESS(ROW()*3-ROW($L$4)-ROW($F$4),COLUMN(I$3))))</f>
        <v>6.1877000000000004</v>
      </c>
      <c r="S16" s="62" cm="1">
        <f t="array" aca="1" ref="S16" ca="1">IF(INDIRECT(ADDRESS(ROW()*3-ROW($L$4)-ROW($F$4),COLUMN(J$3)))=0,"",INDIRECT(ADDRESS(ROW()*3-ROW($L$4)-ROW($F$4),COLUMN(J$3))))</f>
        <v>0.13070000000000001</v>
      </c>
      <c r="T16" s="63" cm="1">
        <f t="array" aca="1" ref="T16" ca="1">IF(INDIRECT(ADDRESS(ROW()*3-ROW($L$4)-ROW($F$4)+1,COLUMN(G$3)))=0,"",INDIRECT(ADDRESS(ROW()*3-ROW($L$4)-ROW($F$4)+1,COLUMN(G$3))))</f>
        <v>10.5458</v>
      </c>
      <c r="U16" s="61" cm="1">
        <f t="array" aca="1" ref="U16" ca="1">IF(INDIRECT(ADDRESS(ROW()*3-ROW($L$4)-ROW($F$4)+1,COLUMN(H$3)))=0,"",INDIRECT(ADDRESS(ROW()*3-ROW($L$4)-ROW($F$4)+1,COLUMN(H$3))))</f>
        <v>4.1580999999999992</v>
      </c>
      <c r="V16" s="61" cm="1">
        <f t="array" aca="1" ref="V16" ca="1">IF(INDIRECT(ADDRESS(ROW()*3-ROW($L$4)-ROW($F$4)+1,COLUMN(I$3)))=0,"",INDIRECT(ADDRESS(ROW()*3-ROW($L$4)-ROW($F$4)+1,COLUMN(I$3))))</f>
        <v>6.2556000000000003</v>
      </c>
      <c r="W16" s="62" cm="1">
        <f t="array" aca="1" ref="W16" ca="1">IF(INDIRECT(ADDRESS(ROW()*3-ROW($L$4)-ROW($F$4)+1,COLUMN(J$3)))=0,"",INDIRECT(ADDRESS(ROW()*3-ROW($L$4)-ROW($F$4)+1,COLUMN(J$3))))</f>
        <v>0.1321</v>
      </c>
      <c r="X16" s="63" cm="1">
        <f t="array" aca="1" ref="X16" ca="1">IF(INDIRECT(ADDRESS(ROW()*3-ROW($L$4)-ROW($F$4),COLUMN(G$3)))=0,"",INDIRECT(ADDRESS(ROW()*3-ROW($L$4)-ROW($F$4)+2,COLUMN(G$3))))</f>
        <v>10.6777</v>
      </c>
      <c r="Y16" s="61" cm="1">
        <f t="array" aca="1" ref="Y16" ca="1">IF(INDIRECT(ADDRESS(ROW()*3-ROW($L$4)-ROW($F$4),COLUMN(H$3)))=0,"",INDIRECT(ADDRESS(ROW()*3-ROW($L$4)-ROW($F$4)+2,COLUMN(H$3))))</f>
        <v>4.2100999999999997</v>
      </c>
      <c r="Z16" s="61" cm="1">
        <f t="array" aca="1" ref="Z16" ca="1">IF(INDIRECT(ADDRESS(ROW()*3-ROW($L$4)-ROW($F$4),COLUMN(I$3)))=0,"",INDIRECT(ADDRESS(ROW()*3-ROW($L$4)-ROW($F$4)+2,COLUMN(I$3))))</f>
        <v>6.3338000000000001</v>
      </c>
      <c r="AA16" s="62" cm="1">
        <f t="array" aca="1" ref="AA16" ca="1">IF(INDIRECT(ADDRESS(ROW()*3-ROW($L$4)-ROW($F$4),COLUMN(J$3)))=0,"",INDIRECT(ADDRESS(ROW()*3-ROW($L$4)-ROW($F$4)+2,COLUMN(J$3))))</f>
        <v>0.1338</v>
      </c>
    </row>
    <row r="17" spans="1:27" ht="15" thickBot="1">
      <c r="A17" s="3" t="s">
        <v>9</v>
      </c>
      <c r="B17" s="18">
        <v>2.2351000000000001E-4</v>
      </c>
      <c r="C17" s="227"/>
      <c r="D17" s="227"/>
      <c r="E17" s="239"/>
      <c r="F17" s="3" t="s">
        <v>9</v>
      </c>
      <c r="G17" s="177">
        <v>3.8513000000000002</v>
      </c>
      <c r="H17" s="178">
        <v>0.59320000000000017</v>
      </c>
      <c r="I17" s="178">
        <v>3.1591</v>
      </c>
      <c r="J17" s="178">
        <v>9.9000000000000005E-2</v>
      </c>
      <c r="K17" s="27"/>
      <c r="O17" t="str" cm="1">
        <f t="array" aca="1" ref="O17" ca="1">IF(INDIRECT(ADDRESS(ROW()*3-ROW($L$4)-ROW($F$4),COLUMN($E$2)))=0,"",INDIRECT(ADDRESS(ROW()*3-ROW($L$4)-ROW($F$4),COLUMN($E$2))))</f>
        <v/>
      </c>
      <c r="P17" t="str" cm="1">
        <f t="array" aca="1" ref="P17" ca="1">IF(INDIRECT(ADDRESS(ROW()*3-ROW($L$4)-ROW($F$4),COLUMN(G$3)))=0,"",INDIRECT(ADDRESS(ROW()*3-ROW($L$4)-ROW($F$4),COLUMN(G$3))))</f>
        <v/>
      </c>
      <c r="Q17" t="str" cm="1">
        <f t="array" aca="1" ref="Q17" ca="1">IF(INDIRECT(ADDRESS(ROW()*3-ROW($L$4)-ROW($F$4),COLUMN(H$3)))=0,"",INDIRECT(ADDRESS(ROW()*3-ROW($L$4)-ROW($F$4),COLUMN(H$3))))</f>
        <v/>
      </c>
      <c r="R17" t="str" cm="1">
        <f t="array" aca="1" ref="R17" ca="1">IF(INDIRECT(ADDRESS(ROW()*3-ROW($L$4)-ROW($F$4),COLUMN(I$3)))=0,"",INDIRECT(ADDRESS(ROW()*3-ROW($L$4)-ROW($F$4),COLUMN(I$3))))</f>
        <v/>
      </c>
      <c r="S17" t="str" cm="1">
        <f t="array" aca="1" ref="S17" ca="1">IF(INDIRECT(ADDRESS(ROW()*3-ROW($L$4)-ROW($F$4),COLUMN(J$3)))=0,"",INDIRECT(ADDRESS(ROW()*3-ROW($L$4)-ROW($F$4),COLUMN(J$3))))</f>
        <v/>
      </c>
      <c r="T17" t="str" cm="1">
        <f t="array" aca="1" ref="T17" ca="1">IF(INDIRECT(ADDRESS(ROW()*3-ROW($L$4)-ROW($F$4)+1,COLUMN(G$3)))=0,"",INDIRECT(ADDRESS(ROW()*3-ROW($L$4)-ROW($F$4)+1,COLUMN(G$3))))</f>
        <v/>
      </c>
      <c r="U17" t="str" cm="1">
        <f t="array" aca="1" ref="U17" ca="1">IF(INDIRECT(ADDRESS(ROW()*3-ROW($L$4)-ROW($F$4)+1,COLUMN(H$3)))=0,"",INDIRECT(ADDRESS(ROW()*3-ROW($L$4)-ROW($F$4)+1,COLUMN(H$3))))</f>
        <v/>
      </c>
      <c r="V17" t="str" cm="1">
        <f t="array" aca="1" ref="V17" ca="1">IF(INDIRECT(ADDRESS(ROW()*3-ROW($L$4)-ROW($F$4)+1,COLUMN(I$3)))=0,"",INDIRECT(ADDRESS(ROW()*3-ROW($L$4)-ROW($F$4)+1,COLUMN(I$3))))</f>
        <v/>
      </c>
      <c r="W17" t="str" cm="1">
        <f t="array" aca="1" ref="W17" ca="1">IF(INDIRECT(ADDRESS(ROW()*3-ROW($L$4)-ROW($F$4)+1,COLUMN(J$3)))=0,"",INDIRECT(ADDRESS(ROW()*3-ROW($L$4)-ROW($F$4)+1,COLUMN(J$3))))</f>
        <v/>
      </c>
      <c r="X17" t="str" cm="1">
        <f t="array" aca="1" ref="X17" ca="1">IF(INDIRECT(ADDRESS(ROW()*3-ROW($L$4)-ROW($F$4)+2,COLUMN(G$3)))=0,"",INDIRECT(ADDRESS(ROW()*3-ROW($L$4)-ROW($F$4)+2,COLUMN(G$3))))</f>
        <v/>
      </c>
      <c r="Y17" t="str" cm="1">
        <f t="array" aca="1" ref="Y17" ca="1">IF(INDIRECT(ADDRESS(ROW()*3-ROW($L$4)-ROW($F$4)+2,COLUMN(H$3)))=0,"",INDIRECT(ADDRESS(ROW()*3-ROW($L$4)-ROW($F$4)+2,COLUMN(H$3))))</f>
        <v/>
      </c>
      <c r="Z17" t="str" cm="1">
        <f t="array" aca="1" ref="Z17" ca="1">IF(INDIRECT(ADDRESS(ROW()*3-ROW($L$4)-ROW($F$4)+2,COLUMN(I$3)))=0,"",INDIRECT(ADDRESS(ROW()*3-ROW($L$4)-ROW($F$4)+2,COLUMN(I$3))))</f>
        <v/>
      </c>
      <c r="AA17" t="str" cm="1">
        <f t="array" aca="1" ref="AA17" ca="1">IF(INDIRECT(ADDRESS(ROW()*3-ROW($L$4)-ROW($F$4)+2,COLUMN(J$3)))=0,"",INDIRECT(ADDRESS(ROW()*3-ROW($L$4)-ROW($F$4)+2,COLUMN(J$3))))</f>
        <v/>
      </c>
    </row>
    <row r="18" spans="1:27" ht="16" thickBot="1">
      <c r="A18" s="3" t="s">
        <v>10</v>
      </c>
      <c r="B18" s="19">
        <v>2.2690000000000001E-4</v>
      </c>
      <c r="C18" s="228"/>
      <c r="D18" s="228"/>
      <c r="E18" s="240"/>
      <c r="F18" s="3" t="s">
        <v>10</v>
      </c>
      <c r="G18" s="177">
        <v>3.9097</v>
      </c>
      <c r="H18" s="178">
        <v>0.60220000000000007</v>
      </c>
      <c r="I18" s="178">
        <v>3.2069999999999999</v>
      </c>
      <c r="J18" s="178">
        <v>0.10050000000000001</v>
      </c>
      <c r="K18" s="27"/>
      <c r="L18" s="12" t="str">
        <f>"Fuel Price Adjustment " &amp; L4 &amp; " - High Voltage  (c/kWh)"</f>
        <v>Fuel Price Adjustment 2021 - High Voltage  (c/kWh)</v>
      </c>
      <c r="U18" s="12" t="str">
        <f>"Fuel Price Adjustment " &amp; L4 &amp; " - Low Voltage  (c/kWh)"</f>
        <v>Fuel Price Adjustment 2021 - Low Voltage  (c/kWh)</v>
      </c>
    </row>
    <row r="19" spans="1:27" ht="15" thickBot="1">
      <c r="A19" s="3" t="s">
        <v>8</v>
      </c>
      <c r="B19" s="17">
        <v>2.2058000000000001E-4</v>
      </c>
      <c r="C19" s="226" t="s">
        <v>30</v>
      </c>
      <c r="D19" s="226" t="s">
        <v>31</v>
      </c>
      <c r="E19" s="238">
        <v>511.12</v>
      </c>
      <c r="F19" s="3" t="s">
        <v>8</v>
      </c>
      <c r="G19" s="177">
        <v>4.6569000000000003</v>
      </c>
      <c r="H19" s="178">
        <v>1.0193000000000003</v>
      </c>
      <c r="I19" s="178">
        <v>3.5688</v>
      </c>
      <c r="J19" s="178">
        <v>6.88E-2</v>
      </c>
      <c r="K19" s="27"/>
    </row>
    <row r="20" spans="1:27" ht="15" thickBot="1">
      <c r="A20" s="3" t="s">
        <v>9</v>
      </c>
      <c r="B20" s="18">
        <v>2.2351000000000001E-4</v>
      </c>
      <c r="C20" s="227"/>
      <c r="D20" s="227"/>
      <c r="E20" s="239"/>
      <c r="F20" s="3" t="s">
        <v>9</v>
      </c>
      <c r="G20" s="177">
        <v>4.7187000000000001</v>
      </c>
      <c r="H20" s="178">
        <v>1.0327999999999999</v>
      </c>
      <c r="I20" s="178">
        <v>3.6162000000000001</v>
      </c>
      <c r="J20" s="178">
        <v>6.9699999999999998E-2</v>
      </c>
      <c r="K20" s="27"/>
    </row>
    <row r="21" spans="1:27" ht="15" thickBot="1">
      <c r="A21" s="3" t="s">
        <v>10</v>
      </c>
      <c r="B21" s="19">
        <v>2.2690000000000001E-4</v>
      </c>
      <c r="C21" s="228"/>
      <c r="D21" s="228"/>
      <c r="E21" s="240"/>
      <c r="F21" s="3" t="s">
        <v>10</v>
      </c>
      <c r="G21" s="177">
        <v>4.7903000000000002</v>
      </c>
      <c r="H21" s="178">
        <v>1.0485000000000004</v>
      </c>
      <c r="I21" s="178">
        <v>3.6709999999999998</v>
      </c>
      <c r="J21" s="178">
        <v>7.0800000000000002E-2</v>
      </c>
      <c r="K21" s="27"/>
    </row>
    <row r="22" spans="1:27" ht="15" thickBot="1">
      <c r="A22" s="3" t="s">
        <v>8</v>
      </c>
      <c r="B22" s="17">
        <v>2.2058000000000001E-4</v>
      </c>
      <c r="C22" s="226" t="s">
        <v>31</v>
      </c>
      <c r="D22" s="226" t="s">
        <v>32</v>
      </c>
      <c r="E22" s="238">
        <v>521.30999999999995</v>
      </c>
      <c r="F22" s="3" t="s">
        <v>8</v>
      </c>
      <c r="G22" s="177">
        <v>4.8817000000000004</v>
      </c>
      <c r="H22" s="178">
        <v>1.1853000000000005</v>
      </c>
      <c r="I22" s="178">
        <v>3.6242999999999999</v>
      </c>
      <c r="J22" s="178">
        <v>7.2099999999999997E-2</v>
      </c>
      <c r="K22" s="27"/>
    </row>
    <row r="23" spans="1:27" ht="15" thickBot="1">
      <c r="A23" s="3" t="s">
        <v>9</v>
      </c>
      <c r="B23" s="18">
        <v>2.2351000000000001E-4</v>
      </c>
      <c r="C23" s="227"/>
      <c r="D23" s="227"/>
      <c r="E23" s="239"/>
      <c r="F23" s="3" t="s">
        <v>9</v>
      </c>
      <c r="G23" s="177">
        <v>4.9465000000000003</v>
      </c>
      <c r="H23" s="178">
        <v>1.2009000000000005</v>
      </c>
      <c r="I23" s="178">
        <v>3.6724999999999999</v>
      </c>
      <c r="J23" s="178">
        <v>7.3099999999999998E-2</v>
      </c>
      <c r="K23" s="27"/>
    </row>
    <row r="24" spans="1:27" ht="15" thickBot="1">
      <c r="A24" s="3" t="s">
        <v>10</v>
      </c>
      <c r="B24" s="19">
        <v>2.2690000000000001E-4</v>
      </c>
      <c r="C24" s="228"/>
      <c r="D24" s="228"/>
      <c r="E24" s="240"/>
      <c r="F24" s="3" t="s">
        <v>10</v>
      </c>
      <c r="G24" s="177">
        <v>5.0214999999999996</v>
      </c>
      <c r="H24" s="178">
        <v>1.2190999999999994</v>
      </c>
      <c r="I24" s="178">
        <v>3.7282000000000002</v>
      </c>
      <c r="J24" s="178">
        <v>7.4200000000000002E-2</v>
      </c>
      <c r="K24" s="27"/>
    </row>
    <row r="25" spans="1:27" ht="15" thickBot="1">
      <c r="A25" s="3" t="s">
        <v>8</v>
      </c>
      <c r="B25" s="20">
        <v>2.2531999999999999E-4</v>
      </c>
      <c r="C25" s="226" t="s">
        <v>32</v>
      </c>
      <c r="D25" s="226" t="s">
        <v>33</v>
      </c>
      <c r="E25" s="238">
        <v>510.42</v>
      </c>
      <c r="F25" s="3" t="s">
        <v>8</v>
      </c>
      <c r="G25" s="177">
        <v>4.7412000000000001</v>
      </c>
      <c r="H25" s="178">
        <v>1.7244000000000002</v>
      </c>
      <c r="I25" s="178">
        <v>2.8956</v>
      </c>
      <c r="J25" s="178">
        <v>0.1212</v>
      </c>
      <c r="K25" s="27"/>
    </row>
    <row r="26" spans="1:27" ht="15" thickBot="1">
      <c r="A26" s="3" t="s">
        <v>9</v>
      </c>
      <c r="B26" s="21">
        <v>2.2779000000000001E-4</v>
      </c>
      <c r="C26" s="227"/>
      <c r="D26" s="227"/>
      <c r="E26" s="239"/>
      <c r="F26" s="3" t="s">
        <v>9</v>
      </c>
      <c r="G26" s="177">
        <v>4.7931999999999997</v>
      </c>
      <c r="H26" s="178">
        <v>1.7432999999999998</v>
      </c>
      <c r="I26" s="178">
        <v>2.9272999999999998</v>
      </c>
      <c r="J26" s="178">
        <v>0.1226</v>
      </c>
      <c r="K26" s="27"/>
    </row>
    <row r="27" spans="1:27" ht="15" thickBot="1">
      <c r="A27" s="3" t="s">
        <v>10</v>
      </c>
      <c r="B27" s="22">
        <v>2.3064E-4</v>
      </c>
      <c r="C27" s="228"/>
      <c r="D27" s="228"/>
      <c r="E27" s="240"/>
      <c r="F27" s="3" t="s">
        <v>10</v>
      </c>
      <c r="G27" s="177">
        <v>4.8531000000000004</v>
      </c>
      <c r="H27" s="178">
        <v>1.7650000000000003</v>
      </c>
      <c r="I27" s="178">
        <v>2.964</v>
      </c>
      <c r="J27" s="178">
        <v>0.1241</v>
      </c>
      <c r="K27" s="27"/>
    </row>
    <row r="28" spans="1:27" ht="15" thickBot="1">
      <c r="A28" s="3" t="s">
        <v>8</v>
      </c>
      <c r="B28" s="20">
        <v>2.2531999999999999E-4</v>
      </c>
      <c r="C28" s="226" t="s">
        <v>33</v>
      </c>
      <c r="D28" s="226" t="s">
        <v>34</v>
      </c>
      <c r="E28" s="238">
        <v>501.69</v>
      </c>
      <c r="F28" s="3" t="s">
        <v>8</v>
      </c>
      <c r="G28" s="177">
        <v>4.5445000000000002</v>
      </c>
      <c r="H28" s="178">
        <v>2.2490000000000001</v>
      </c>
      <c r="I28" s="178">
        <v>2.1823999999999999</v>
      </c>
      <c r="J28" s="178">
        <v>0.11310000000000001</v>
      </c>
      <c r="K28" s="27"/>
    </row>
    <row r="29" spans="1:27" ht="15" thickBot="1">
      <c r="A29" s="3" t="s">
        <v>9</v>
      </c>
      <c r="B29" s="21">
        <v>2.2779000000000001E-4</v>
      </c>
      <c r="C29" s="227"/>
      <c r="D29" s="227"/>
      <c r="E29" s="239"/>
      <c r="F29" s="3" t="s">
        <v>9</v>
      </c>
      <c r="G29" s="177">
        <v>4.5942999999999996</v>
      </c>
      <c r="H29" s="178">
        <v>2.2734999999999999</v>
      </c>
      <c r="I29" s="178">
        <v>2.2063999999999999</v>
      </c>
      <c r="J29" s="178">
        <v>0.1144</v>
      </c>
      <c r="K29" s="27"/>
    </row>
    <row r="30" spans="1:27" ht="15" thickBot="1">
      <c r="A30" s="3" t="s">
        <v>10</v>
      </c>
      <c r="B30" s="22">
        <v>2.3064E-4</v>
      </c>
      <c r="C30" s="228"/>
      <c r="D30" s="228"/>
      <c r="E30" s="240"/>
      <c r="F30" s="3" t="s">
        <v>10</v>
      </c>
      <c r="G30" s="177">
        <v>4.6517999999999997</v>
      </c>
      <c r="H30" s="178">
        <v>2.3019999999999996</v>
      </c>
      <c r="I30" s="178">
        <v>2.234</v>
      </c>
      <c r="J30" s="178">
        <v>0.1158</v>
      </c>
      <c r="K30" s="27"/>
    </row>
    <row r="31" spans="1:27" ht="15" thickBot="1">
      <c r="A31" s="3" t="s">
        <v>8</v>
      </c>
      <c r="B31" s="20">
        <v>2.2531999999999999E-4</v>
      </c>
      <c r="C31" s="226" t="s">
        <v>34</v>
      </c>
      <c r="D31" s="226" t="s">
        <v>35</v>
      </c>
      <c r="E31" s="238">
        <v>549.05999999999995</v>
      </c>
      <c r="F31" s="3" t="s">
        <v>8</v>
      </c>
      <c r="G31" s="177">
        <v>5.6117999999999997</v>
      </c>
      <c r="H31" s="178">
        <v>2.7686999999999995</v>
      </c>
      <c r="I31" s="178">
        <v>2.7147000000000001</v>
      </c>
      <c r="J31" s="178">
        <v>0.12839999999999999</v>
      </c>
      <c r="K31" s="27"/>
    </row>
    <row r="32" spans="1:27" ht="15" thickBot="1">
      <c r="A32" s="3" t="s">
        <v>9</v>
      </c>
      <c r="B32" s="21">
        <v>2.2779000000000001E-4</v>
      </c>
      <c r="C32" s="227"/>
      <c r="D32" s="227"/>
      <c r="E32" s="239"/>
      <c r="F32" s="3" t="s">
        <v>9</v>
      </c>
      <c r="G32" s="177">
        <v>5.6733000000000002</v>
      </c>
      <c r="H32" s="178">
        <v>2.7991000000000001</v>
      </c>
      <c r="I32" s="178">
        <v>2.7444000000000002</v>
      </c>
      <c r="J32" s="178">
        <v>0.1298</v>
      </c>
      <c r="K32" s="27"/>
    </row>
    <row r="33" spans="1:11" ht="15" thickBot="1">
      <c r="A33" s="3" t="s">
        <v>10</v>
      </c>
      <c r="B33" s="22">
        <v>2.3064E-4</v>
      </c>
      <c r="C33" s="228"/>
      <c r="D33" s="228"/>
      <c r="E33" s="240"/>
      <c r="F33" s="3" t="s">
        <v>10</v>
      </c>
      <c r="G33" s="177">
        <v>5.7443</v>
      </c>
      <c r="H33" s="178">
        <v>2.8340000000000001</v>
      </c>
      <c r="I33" s="178">
        <v>2.7787999999999999</v>
      </c>
      <c r="J33" s="178">
        <v>0.13150000000000001</v>
      </c>
      <c r="K33" s="27"/>
    </row>
    <row r="34" spans="1:11" ht="15" thickBot="1">
      <c r="A34" s="3" t="s">
        <v>8</v>
      </c>
      <c r="B34" s="20">
        <v>2.2531999999999999E-4</v>
      </c>
      <c r="C34" s="226" t="s">
        <v>35</v>
      </c>
      <c r="D34" s="226" t="s">
        <v>36</v>
      </c>
      <c r="E34" s="238">
        <v>705.16</v>
      </c>
      <c r="F34" s="3" t="s">
        <v>8</v>
      </c>
      <c r="G34" s="177">
        <v>9.1290999999999993</v>
      </c>
      <c r="H34" s="178">
        <v>2.9539999999999997</v>
      </c>
      <c r="I34" s="178">
        <v>6.0450999999999997</v>
      </c>
      <c r="J34" s="178">
        <v>0.13</v>
      </c>
      <c r="K34" s="27"/>
    </row>
    <row r="35" spans="1:11" ht="15" thickBot="1">
      <c r="A35" s="3" t="s">
        <v>9</v>
      </c>
      <c r="B35" s="21">
        <v>2.2779000000000001E-4</v>
      </c>
      <c r="C35" s="227"/>
      <c r="D35" s="227"/>
      <c r="E35" s="239"/>
      <c r="F35" s="3" t="s">
        <v>9</v>
      </c>
      <c r="G35" s="177">
        <v>9.2291000000000007</v>
      </c>
      <c r="H35" s="178">
        <v>2.9837000000000007</v>
      </c>
      <c r="I35" s="178">
        <v>6.1139999999999999</v>
      </c>
      <c r="J35" s="178">
        <v>0.13139999999999999</v>
      </c>
      <c r="K35" s="27"/>
    </row>
    <row r="36" spans="1:11" ht="15" thickBot="1">
      <c r="A36" s="3" t="s">
        <v>10</v>
      </c>
      <c r="B36" s="22">
        <v>2.3064E-4</v>
      </c>
      <c r="C36" s="228"/>
      <c r="D36" s="228"/>
      <c r="E36" s="240"/>
      <c r="F36" s="3" t="s">
        <v>10</v>
      </c>
      <c r="G36" s="177">
        <v>9.3445999999999998</v>
      </c>
      <c r="H36" s="178">
        <v>3.0236999999999998</v>
      </c>
      <c r="I36" s="178">
        <v>6.1878000000000002</v>
      </c>
      <c r="J36" s="178">
        <v>0.1331</v>
      </c>
      <c r="K36" s="27"/>
    </row>
    <row r="37" spans="1:11" ht="15.75" customHeight="1" thickBot="1">
      <c r="A37" s="3" t="s">
        <v>8</v>
      </c>
      <c r="B37" s="20">
        <v>2.2531999999999999E-4</v>
      </c>
      <c r="C37" s="226" t="s">
        <v>36</v>
      </c>
      <c r="D37" s="226" t="s">
        <v>37</v>
      </c>
      <c r="E37" s="238">
        <v>784.59</v>
      </c>
      <c r="F37" s="3" t="s">
        <v>8</v>
      </c>
      <c r="G37" s="177">
        <v>10.918781880000001</v>
      </c>
      <c r="H37" s="178">
        <v>3.6224696399999994</v>
      </c>
      <c r="I37" s="178">
        <v>7.16337344</v>
      </c>
      <c r="J37" s="178">
        <v>0.1329388</v>
      </c>
      <c r="K37" s="27"/>
    </row>
    <row r="38" spans="1:11" ht="15" thickBot="1">
      <c r="A38" s="3" t="s">
        <v>9</v>
      </c>
      <c r="B38" s="21">
        <v>2.2779000000000001E-4</v>
      </c>
      <c r="C38" s="227"/>
      <c r="D38" s="227"/>
      <c r="E38" s="239"/>
      <c r="F38" s="3" t="s">
        <v>9</v>
      </c>
      <c r="G38" s="177">
        <v>11.038475610000001</v>
      </c>
      <c r="H38" s="178">
        <v>3.6621798299999999</v>
      </c>
      <c r="I38" s="178">
        <v>7.2418996800000013</v>
      </c>
      <c r="J38" s="178">
        <v>0.13439610000000002</v>
      </c>
      <c r="K38" s="27"/>
    </row>
    <row r="39" spans="1:11" ht="15" thickBot="1">
      <c r="A39" s="3" t="s">
        <v>10</v>
      </c>
      <c r="B39" s="22">
        <v>2.3064E-4</v>
      </c>
      <c r="C39" s="228"/>
      <c r="D39" s="228"/>
      <c r="E39" s="240"/>
      <c r="F39" s="3" t="s">
        <v>10</v>
      </c>
      <c r="G39" s="177">
        <v>11.17658376</v>
      </c>
      <c r="H39" s="178">
        <v>3.7079992799999997</v>
      </c>
      <c r="I39" s="178">
        <v>7.3325068800000004</v>
      </c>
      <c r="J39" s="178">
        <v>0.13607760000000002</v>
      </c>
      <c r="K39" s="27"/>
    </row>
    <row r="40" spans="1:11" ht="15" thickBot="1">
      <c r="A40" s="3" t="s">
        <v>8</v>
      </c>
      <c r="B40" s="20">
        <v>2.2531999999999999E-4</v>
      </c>
      <c r="C40" s="226" t="s">
        <v>37</v>
      </c>
      <c r="D40" s="226"/>
      <c r="E40" s="238">
        <v>762.96</v>
      </c>
      <c r="F40" s="3" t="s">
        <v>8</v>
      </c>
      <c r="G40" s="177">
        <v>10.4314</v>
      </c>
      <c r="H40" s="178">
        <f t="shared" ref="H40:H42" si="1">G40-I40-J40</f>
        <v>4.1129999999999995</v>
      </c>
      <c r="I40" s="178">
        <v>6.1877000000000004</v>
      </c>
      <c r="J40" s="178">
        <v>0.13070000000000001</v>
      </c>
      <c r="K40" s="27"/>
    </row>
    <row r="41" spans="1:11" ht="15" thickBot="1">
      <c r="A41" s="3" t="s">
        <v>9</v>
      </c>
      <c r="B41" s="21">
        <v>2.2779000000000001E-4</v>
      </c>
      <c r="C41" s="227"/>
      <c r="D41" s="227"/>
      <c r="E41" s="239"/>
      <c r="F41" s="3" t="s">
        <v>9</v>
      </c>
      <c r="G41" s="177">
        <v>10.5458</v>
      </c>
      <c r="H41" s="178">
        <f t="shared" si="1"/>
        <v>4.1580999999999992</v>
      </c>
      <c r="I41" s="178">
        <v>6.2556000000000003</v>
      </c>
      <c r="J41" s="178">
        <v>0.1321</v>
      </c>
      <c r="K41" s="27"/>
    </row>
    <row r="42" spans="1:11" ht="15" thickBot="1">
      <c r="A42" s="3" t="s">
        <v>10</v>
      </c>
      <c r="B42" s="22">
        <v>2.3064E-4</v>
      </c>
      <c r="C42" s="228"/>
      <c r="D42" s="228"/>
      <c r="E42" s="240"/>
      <c r="F42" s="3" t="s">
        <v>10</v>
      </c>
      <c r="G42" s="177">
        <v>10.6777</v>
      </c>
      <c r="H42" s="178">
        <f t="shared" si="1"/>
        <v>4.2100999999999997</v>
      </c>
      <c r="I42" s="178">
        <v>6.3338000000000001</v>
      </c>
      <c r="J42" s="178">
        <v>0.1338</v>
      </c>
      <c r="K42" s="27"/>
    </row>
    <row r="43" spans="1:11">
      <c r="C43" s="5" t="s">
        <v>4</v>
      </c>
    </row>
  </sheetData>
  <sheetProtection sheet="1" objects="1" scenarios="1"/>
  <mergeCells count="44">
    <mergeCell ref="C40:C42"/>
    <mergeCell ref="D40:D42"/>
    <mergeCell ref="E40:E42"/>
    <mergeCell ref="C34:C36"/>
    <mergeCell ref="D34:D36"/>
    <mergeCell ref="E34:E36"/>
    <mergeCell ref="C37:C39"/>
    <mergeCell ref="D37:D39"/>
    <mergeCell ref="E37:E39"/>
    <mergeCell ref="C28:C30"/>
    <mergeCell ref="D28:D30"/>
    <mergeCell ref="E28:E30"/>
    <mergeCell ref="C31:C33"/>
    <mergeCell ref="D31:D33"/>
    <mergeCell ref="E31:E33"/>
    <mergeCell ref="C22:C24"/>
    <mergeCell ref="D22:D24"/>
    <mergeCell ref="E22:E24"/>
    <mergeCell ref="C25:C27"/>
    <mergeCell ref="D25:D27"/>
    <mergeCell ref="E25:E27"/>
    <mergeCell ref="C16:C18"/>
    <mergeCell ref="D16:D18"/>
    <mergeCell ref="E16:E18"/>
    <mergeCell ref="C19:C21"/>
    <mergeCell ref="D19:D21"/>
    <mergeCell ref="E19:E21"/>
    <mergeCell ref="C10:C12"/>
    <mergeCell ref="D10:D12"/>
    <mergeCell ref="E10:E12"/>
    <mergeCell ref="C13:C15"/>
    <mergeCell ref="D13:D15"/>
    <mergeCell ref="E13:E15"/>
    <mergeCell ref="C7:C9"/>
    <mergeCell ref="D7:D9"/>
    <mergeCell ref="E7:E9"/>
    <mergeCell ref="C4:C6"/>
    <mergeCell ref="D4:D6"/>
    <mergeCell ref="E4:E6"/>
    <mergeCell ref="G1:J1"/>
    <mergeCell ref="G2:J2"/>
    <mergeCell ref="P2:S2"/>
    <mergeCell ref="T2:W2"/>
    <mergeCell ref="X2:AA2"/>
  </mergeCells>
  <phoneticPr fontId="12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C64448C365704E873418E84467CADA" ma:contentTypeVersion="2" ma:contentTypeDescription="Create a new document." ma:contentTypeScope="" ma:versionID="a16df31f967ff4d57d6ca6529fa9c7ae">
  <xsd:schema xmlns:xsd="http://www.w3.org/2001/XMLSchema" xmlns:xs="http://www.w3.org/2001/XMLSchema" xmlns:p="http://schemas.microsoft.com/office/2006/metadata/properties" xmlns:ns1="http://schemas.microsoft.com/sharepoint/v3" xmlns:ns2="92078099-31de-4eee-99bb-fbc2d9f7061c" targetNamespace="http://schemas.microsoft.com/office/2006/metadata/properties" ma:root="true" ma:fieldsID="fce04f0e3fe1f01ba07e61d00eec3a8e" ns1:_="" ns2:_="">
    <xsd:import namespace="http://schemas.microsoft.com/sharepoint/v3"/>
    <xsd:import namespace="92078099-31de-4eee-99bb-fbc2d9f7061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078099-31de-4eee-99bb-fbc2d9f7061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66D232-957E-4287-96A1-98F84A8B48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2078099-31de-4eee-99bb-fbc2d9f706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617CDC-4A6A-4F03-A18F-63360C30AE1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772F352B-5C8A-407B-AD4E-7B59764D05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2013-26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Constantinos Varnavas</dc:creator>
  <cp:lastModifiedBy>Anayiotos Marios</cp:lastModifiedBy>
  <cp:lastPrinted>2024-11-29T09:55:40Z</cp:lastPrinted>
  <dcterms:created xsi:type="dcterms:W3CDTF">2021-09-29T08:42:40Z</dcterms:created>
  <dcterms:modified xsi:type="dcterms:W3CDTF">2026-05-07T10:19:00Z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0x01010056C64448C365704E873418E84467CADA</vt:lpwstr>
  </property>
</Properties>
</file>